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eddiemora69/Desktop/ЗАКАЗЫ MEBELCOR/"/>
    </mc:Choice>
  </mc:AlternateContent>
  <xr:revisionPtr revIDLastSave="0" documentId="13_ncr:1_{90C8E0D4-189B-CD43-A022-3AC0EE5B1FB8}" xr6:coauthVersionLast="47" xr6:coauthVersionMax="47" xr10:uidLastSave="{00000000-0000-0000-0000-000000000000}"/>
  <bookViews>
    <workbookView xWindow="0" yWindow="500" windowWidth="28120" windowHeight="15240" xr2:uid="{00000000-000D-0000-FFFF-FFFF00000000}"/>
  </bookViews>
  <sheets>
    <sheet name="Бланк Заказа - Tаблица 1" sheetId="1" r:id="rId1"/>
    <sheet name="Производство" sheetId="6" r:id="rId2"/>
    <sheet name="Лист1" sheetId="2" r:id="rId3"/>
  </sheets>
  <definedNames>
    <definedName name="_xlnm._FilterDatabase" localSheetId="0" hidden="1">'Бланк Заказа - Tаблица 1'!$B$3:$U$31</definedName>
    <definedName name="_xlnm._FilterDatabase" localSheetId="1" hidden="1">Производство!$B$3:$U$31</definedName>
  </definedNames>
  <calcPr calcId="191029"/>
</workbook>
</file>

<file path=xl/calcChain.xml><?xml version="1.0" encoding="utf-8"?>
<calcChain xmlns="http://schemas.openxmlformats.org/spreadsheetml/2006/main">
  <c r="M16" i="6" l="1"/>
  <c r="N6" i="1"/>
  <c r="R10" i="1"/>
  <c r="S10" i="1"/>
  <c r="U10" i="1"/>
  <c r="H11" i="6"/>
  <c r="N35" i="6"/>
  <c r="N36" i="6"/>
  <c r="N37" i="6"/>
  <c r="N38" i="6"/>
  <c r="N34" i="6"/>
  <c r="C35" i="6"/>
  <c r="C36" i="6"/>
  <c r="C37" i="6"/>
  <c r="C38" i="6"/>
  <c r="S37" i="1"/>
  <c r="R26" i="1"/>
  <c r="S26" i="1" s="1"/>
  <c r="E31" i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10" i="6"/>
  <c r="O44" i="6"/>
  <c r="P14" i="6"/>
  <c r="P10" i="6"/>
  <c r="P11" i="6"/>
  <c r="P12" i="6"/>
  <c r="P13" i="6"/>
  <c r="P15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7" i="1"/>
  <c r="S27" i="1" s="1"/>
  <c r="R28" i="1"/>
  <c r="S28" i="1" s="1"/>
  <c r="R29" i="1"/>
  <c r="S29" i="1" s="1"/>
  <c r="R30" i="1"/>
  <c r="S30" i="1" s="1"/>
  <c r="S38" i="1"/>
  <c r="S36" i="1"/>
  <c r="S35" i="1"/>
  <c r="S34" i="1"/>
  <c r="C10" i="6" l="1"/>
  <c r="G41" i="6"/>
  <c r="P7" i="6"/>
  <c r="L7" i="6"/>
  <c r="F7" i="6"/>
  <c r="N6" i="6"/>
  <c r="L6" i="6"/>
  <c r="F6" i="6"/>
  <c r="P4" i="6"/>
  <c r="L4" i="6"/>
  <c r="F5" i="6"/>
  <c r="F4" i="6"/>
  <c r="H18" i="6"/>
  <c r="S39" i="6"/>
  <c r="S42" i="6"/>
  <c r="O39" i="6"/>
  <c r="O42" i="6"/>
  <c r="B39" i="6"/>
  <c r="D43" i="1"/>
  <c r="C34" i="6"/>
  <c r="S11" i="6"/>
  <c r="S12" i="6"/>
  <c r="S14" i="6"/>
  <c r="S16" i="6"/>
  <c r="S19" i="6"/>
  <c r="S24" i="6"/>
  <c r="S27" i="6"/>
  <c r="S10" i="6"/>
  <c r="R11" i="6"/>
  <c r="R12" i="6"/>
  <c r="R13" i="6"/>
  <c r="R14" i="6"/>
  <c r="R15" i="6"/>
  <c r="R16" i="6"/>
  <c r="R17" i="6"/>
  <c r="R18" i="6"/>
  <c r="R19" i="6"/>
  <c r="R20" i="6"/>
  <c r="R21" i="6"/>
  <c r="R23" i="6"/>
  <c r="R24" i="6"/>
  <c r="R25" i="6"/>
  <c r="R26" i="6"/>
  <c r="R27" i="6"/>
  <c r="R28" i="6"/>
  <c r="R29" i="6"/>
  <c r="R30" i="6"/>
  <c r="R10" i="6"/>
  <c r="P16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10" i="6"/>
  <c r="M11" i="6"/>
  <c r="M12" i="6"/>
  <c r="M13" i="6"/>
  <c r="M14" i="6"/>
  <c r="M15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10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H12" i="6"/>
  <c r="H13" i="6"/>
  <c r="H14" i="6"/>
  <c r="H15" i="6"/>
  <c r="H16" i="6"/>
  <c r="H17" i="6"/>
  <c r="H19" i="6"/>
  <c r="H20" i="6"/>
  <c r="H21" i="6"/>
  <c r="H22" i="6"/>
  <c r="H23" i="6"/>
  <c r="H24" i="6"/>
  <c r="H25" i="6"/>
  <c r="H26" i="6"/>
  <c r="H27" i="6"/>
  <c r="H28" i="6"/>
  <c r="H29" i="6"/>
  <c r="H30" i="6"/>
  <c r="H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9" i="6"/>
  <c r="F30" i="6"/>
  <c r="F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10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K31" i="6" l="1"/>
  <c r="I31" i="6"/>
  <c r="E31" i="6"/>
  <c r="K31" i="1" l="1"/>
  <c r="D42" i="1" s="1"/>
  <c r="I31" i="1"/>
  <c r="D41" i="1" s="1"/>
  <c r="U27" i="1" l="1"/>
  <c r="U24" i="1"/>
  <c r="U19" i="1"/>
  <c r="U16" i="1"/>
  <c r="U14" i="1"/>
  <c r="U12" i="1"/>
  <c r="U11" i="1"/>
  <c r="U30" i="1" l="1"/>
  <c r="U28" i="1"/>
  <c r="S28" i="6"/>
  <c r="U29" i="1"/>
  <c r="S29" i="6"/>
  <c r="U26" i="1"/>
  <c r="S26" i="6"/>
  <c r="U23" i="1"/>
  <c r="S23" i="6"/>
  <c r="U21" i="1"/>
  <c r="S21" i="6"/>
  <c r="U20" i="1"/>
  <c r="S20" i="6"/>
  <c r="U17" i="1"/>
  <c r="S17" i="6"/>
  <c r="U15" i="1"/>
  <c r="S15" i="6"/>
  <c r="U13" i="1"/>
  <c r="S13" i="6"/>
  <c r="U18" i="1"/>
  <c r="S18" i="6"/>
  <c r="S31" i="1"/>
  <c r="R22" i="6"/>
  <c r="U25" i="1"/>
  <c r="S25" i="6"/>
  <c r="U22" i="1" l="1"/>
  <c r="U31" i="1" s="1"/>
  <c r="D40" i="1" s="1"/>
  <c r="S22" i="6"/>
  <c r="S31" i="6" s="1"/>
  <c r="L40" i="1" l="1"/>
  <c r="L41" i="1" s="1"/>
  <c r="L42" i="1" s="1"/>
  <c r="C14" i="6"/>
  <c r="C13" i="6"/>
  <c r="C12" i="6"/>
  <c r="C11" i="6"/>
</calcChain>
</file>

<file path=xl/sharedStrings.xml><?xml version="1.0" encoding="utf-8"?>
<sst xmlns="http://schemas.openxmlformats.org/spreadsheetml/2006/main" count="156" uniqueCount="103">
  <si>
    <t>Заказчик:</t>
  </si>
  <si>
    <t>Ваше ФИО</t>
  </si>
  <si>
    <t>Телефон:</t>
  </si>
  <si>
    <t>Адрес:</t>
  </si>
  <si>
    <t>Самовывоз</t>
  </si>
  <si>
    <t>Дмитрий Шустраков</t>
  </si>
  <si>
    <t>Отгрузка заказов:</t>
  </si>
  <si>
    <t>№</t>
  </si>
  <si>
    <t>Размер</t>
  </si>
  <si>
    <t>Кол-во</t>
  </si>
  <si>
    <t>Толщина</t>
  </si>
  <si>
    <t>Фреза</t>
  </si>
  <si>
    <t>Вид покрытия</t>
  </si>
  <si>
    <t>Патина</t>
  </si>
  <si>
    <t>Торцевой вид</t>
  </si>
  <si>
    <t>Сумма</t>
  </si>
  <si>
    <t>Присадка шт. (отв.)</t>
  </si>
  <si>
    <t>Примечание
(Особенности заказа)</t>
  </si>
  <si>
    <t>Высота</t>
  </si>
  <si>
    <t>Ширина</t>
  </si>
  <si>
    <t>R2</t>
  </si>
  <si>
    <t>все фрезеровки по высоте деталей, присадки и интегр. ручки с лица фасада</t>
  </si>
  <si>
    <t>Фасады:</t>
  </si>
  <si>
    <t>скидка:</t>
  </si>
  <si>
    <t>Общая стоимость заказа:</t>
  </si>
  <si>
    <t>Присадка:</t>
  </si>
  <si>
    <t>Интегр ручки:</t>
  </si>
  <si>
    <t>Остаток:</t>
  </si>
  <si>
    <t>Г</t>
  </si>
  <si>
    <t>В</t>
  </si>
  <si>
    <t>R3</t>
  </si>
  <si>
    <t>R4</t>
  </si>
  <si>
    <t>K2</t>
  </si>
  <si>
    <t>K3</t>
  </si>
  <si>
    <t>R0</t>
  </si>
  <si>
    <t>золото</t>
  </si>
  <si>
    <t>серебро</t>
  </si>
  <si>
    <t>бронза</t>
  </si>
  <si>
    <t>другое</t>
  </si>
  <si>
    <t>располо-
жение</t>
  </si>
  <si>
    <t>левый</t>
  </si>
  <si>
    <t>правый</t>
  </si>
  <si>
    <t>верх</t>
  </si>
  <si>
    <t>низ</t>
  </si>
  <si>
    <t>Интегр. ручка</t>
  </si>
  <si>
    <t>Константин Юдичев</t>
  </si>
  <si>
    <t>Илья Шадский</t>
  </si>
  <si>
    <t>Цвет</t>
  </si>
  <si>
    <t>Кол-во, шт</t>
  </si>
  <si>
    <t>Покрытие сторон</t>
  </si>
  <si>
    <t>1 сторона мат</t>
  </si>
  <si>
    <t>2 стороны мат</t>
  </si>
  <si>
    <t>1 сторона глянец</t>
  </si>
  <si>
    <t>2 стороны глянец</t>
  </si>
  <si>
    <t>2 стороны глянец/мат</t>
  </si>
  <si>
    <t>ПВХ</t>
  </si>
  <si>
    <t>голый МДФ</t>
  </si>
  <si>
    <t>без эмали</t>
  </si>
  <si>
    <t>ОТВЕТСТВЕННЫЙ:</t>
  </si>
  <si>
    <t>нет</t>
  </si>
  <si>
    <t>Предоплата мин 70%:</t>
  </si>
  <si>
    <t>Стоимость 1 м.кв.</t>
  </si>
  <si>
    <t>Общ кол-во деталей:</t>
  </si>
  <si>
    <t>Общ кол-во присадок:</t>
  </si>
  <si>
    <t>Общ S заказа:</t>
  </si>
  <si>
    <t xml:space="preserve">S детали </t>
  </si>
  <si>
    <t>Общая S позиции</t>
  </si>
  <si>
    <t>лицо</t>
  </si>
  <si>
    <t>тыл</t>
  </si>
  <si>
    <t>-</t>
  </si>
  <si>
    <t>по чертежу</t>
  </si>
  <si>
    <t>по базису</t>
  </si>
  <si>
    <t>по базису+торцевые</t>
  </si>
  <si>
    <t>Утверждаю: ________________</t>
  </si>
  <si>
    <t>Заказчик: ФИО</t>
  </si>
  <si>
    <t>ПРИЛОЖЕНИЕ №1 К ДОГОВОРУ-ОФЕРТЫ - www.mebelcor.com/dogovor-oferty/dogovor_oferty.pdf. БЛАНК ЗАКАЗА НА ФАСАДЫ МДФ</t>
  </si>
  <si>
    <t>Линур Мустафин</t>
  </si>
  <si>
    <t>Ирина Красильникова</t>
  </si>
  <si>
    <t>1 сторона шпон</t>
  </si>
  <si>
    <t>2 стороны шпон</t>
  </si>
  <si>
    <t>R6</t>
  </si>
  <si>
    <t>НАИМЕНОВАНИЕ</t>
  </si>
  <si>
    <t>КОЛИЧЕСТВО</t>
  </si>
  <si>
    <t>СУММА</t>
  </si>
  <si>
    <t>ДОПОЛНИТЕЛЬНЫЕ УСЛУГИ И СПЕЦИФИКАЦИИ К ЗАКАЗУ</t>
  </si>
  <si>
    <t>СТОИМОСТЬ 1 ШТ</t>
  </si>
  <si>
    <t>Доп услуги:</t>
  </si>
  <si>
    <t>петли FGV накладные стандарт с доводчиком</t>
  </si>
  <si>
    <t>Московская обл., Поселок Майдарово ПН-ПТ с 10.00 до 18.00</t>
  </si>
  <si>
    <t>Срок изготовления:
(рабочие дни)</t>
  </si>
  <si>
    <t>*Дата приема - Заказ уходит в работу на следующий РАБОЧИЙ день после внесенной предоплаты и согласования</t>
  </si>
  <si>
    <t>Дата приёма*:</t>
  </si>
  <si>
    <t>Общая информация по заказу(заполняется отв-ным перед отправкой заказа в производство)</t>
  </si>
  <si>
    <t>План дата готовности:</t>
  </si>
  <si>
    <t>Заказ №</t>
  </si>
  <si>
    <t>выпрямитель/корректор фасада стандарт под ключ для негабарит деталей</t>
  </si>
  <si>
    <t>7(499)647-70-65 (ДОБ2)</t>
  </si>
  <si>
    <t>RAL NCS WCP</t>
  </si>
  <si>
    <t xml:space="preserve">МИНИМАЛЬНЫЙ ЗАКАЗ: Эмаль 1,5м². Эмаль добор к заказу 1м². ШПОН 7м². </t>
  </si>
  <si>
    <t>Исполнитель: ИП Шустраков Д.Н.</t>
  </si>
  <si>
    <t>ПРИЛОЖЕНИЕ №1 К ДОГОВОРУ-ОФЕРТЫ - www.mebelcor.com/dogovor-oferty/dogovor_oferty-mebelcor.pdf. БЛАНК ЗАКАЗА НА ФАСАДЫ МДФ</t>
  </si>
  <si>
    <t xml:space="preserve">ИП Шустраков Дмитрий Николаевич (ИНН 165620337639, ОГРНИП 319169000141680). Фактический адрес : г.Химки, ул. Комсомольская, д.16к1, www.mebelcor.com	
			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</si>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</sst>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₽&quot;"/>
    <numFmt numFmtId="165" formatCode="0.000"/>
    <numFmt numFmtId="166" formatCode="_-* #,##0\ [$₽-419]_-;\-* #,##0\ [$₽-419]_-;_-* &quot;-&quot;\ [$₽-419]_-;_-@_-"/>
  </numFmts>
  <fonts count="56">
    <font>
      <sz val="11"/>
      <color rgb="FF000000"/>
      <name val="Calibri"/>
    </font>
    <font>
      <sz val="10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Montserrat"/>
    </font>
    <font>
      <b/>
      <sz val="12"/>
      <color rgb="FF00000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PT Sans"/>
      <family val="2"/>
      <charset val="204"/>
    </font>
    <font>
      <sz val="8"/>
      <name val="Calibri"/>
      <family val="2"/>
      <charset val="204"/>
    </font>
    <font>
      <b/>
      <sz val="18"/>
      <color rgb="FF000000"/>
      <name val="Montserrat"/>
    </font>
    <font>
      <b/>
      <sz val="12"/>
      <name val="Calibri"/>
      <family val="2"/>
      <charset val="204"/>
    </font>
    <font>
      <b/>
      <sz val="14"/>
      <color rgb="FF000000"/>
      <name val="Montserrat"/>
    </font>
    <font>
      <b/>
      <sz val="14"/>
      <color theme="1"/>
      <name val="Montserrat"/>
    </font>
    <font>
      <b/>
      <sz val="20"/>
      <color rgb="FF000000"/>
      <name val="Montserrat"/>
    </font>
    <font>
      <b/>
      <sz val="24"/>
      <color rgb="FF000000"/>
      <name val="Montserrat"/>
    </font>
    <font>
      <b/>
      <sz val="24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Montserrat"/>
    </font>
    <font>
      <b/>
      <sz val="16"/>
      <color rgb="FF000000"/>
      <name val="Montserrat"/>
    </font>
    <font>
      <b/>
      <sz val="16"/>
      <name val="Calibri"/>
      <family val="2"/>
      <charset val="204"/>
    </font>
    <font>
      <b/>
      <sz val="14"/>
      <color theme="9"/>
      <name val="Montserrat"/>
    </font>
    <font>
      <b/>
      <sz val="14"/>
      <color theme="9"/>
      <name val="Calibri"/>
      <family val="2"/>
      <charset val="204"/>
    </font>
    <font>
      <sz val="16"/>
      <name val="Calibri"/>
      <family val="2"/>
      <charset val="204"/>
    </font>
    <font>
      <b/>
      <sz val="18"/>
      <color rgb="FF000000"/>
      <name val="Montserrat"/>
    </font>
    <font>
      <b/>
      <sz val="18"/>
      <name val="Montserrat"/>
    </font>
    <font>
      <b/>
      <sz val="18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sz val="48"/>
      <color rgb="FF000000"/>
      <name val="Montserrat"/>
    </font>
    <font>
      <b/>
      <sz val="48"/>
      <name val="Calibri"/>
      <family val="2"/>
      <charset val="204"/>
    </font>
    <font>
      <b/>
      <sz val="13"/>
      <color theme="1"/>
      <name val="Montserrat Regular"/>
      <charset val="204"/>
    </font>
    <font>
      <u/>
      <sz val="11"/>
      <color rgb="FF000000"/>
      <name val="Calibri"/>
      <family val="2"/>
    </font>
    <font>
      <sz val="11"/>
      <name val="Calibri"/>
      <family val="2"/>
      <charset val="204"/>
    </font>
    <font>
      <b/>
      <sz val="20"/>
      <color theme="1"/>
      <name val="Montserrat Regular"/>
      <charset val="204"/>
    </font>
    <font>
      <b/>
      <sz val="20"/>
      <color theme="1"/>
      <name val="Montserrat"/>
    </font>
    <font>
      <sz val="16"/>
      <color rgb="FF000000"/>
      <name val="Calibri"/>
      <family val="2"/>
    </font>
    <font>
      <b/>
      <sz val="16"/>
      <color rgb="FF000000"/>
      <name val="Montserrat Regular"/>
      <charset val="204"/>
    </font>
    <font>
      <b/>
      <sz val="16"/>
      <color rgb="FFFF0000"/>
      <name val="Montserrat"/>
    </font>
    <font>
      <b/>
      <sz val="16"/>
      <color theme="1"/>
      <name val="Montserrat"/>
    </font>
    <font>
      <b/>
      <sz val="16"/>
      <color theme="1"/>
      <name val="Calibri"/>
      <family val="2"/>
      <charset val="204"/>
    </font>
    <font>
      <b/>
      <sz val="14"/>
      <color rgb="FFFF0000"/>
      <name val="Montserrat Regular"/>
      <charset val="204"/>
    </font>
    <font>
      <b/>
      <sz val="20"/>
      <color rgb="FF000000"/>
      <name val="Montserrat Regular"/>
      <charset val="204"/>
    </font>
    <font>
      <b/>
      <sz val="48"/>
      <color rgb="FFFF0000"/>
      <name val="Montserrat"/>
    </font>
    <font>
      <b/>
      <sz val="16"/>
      <color rgb="FFFF0000"/>
      <name val="Montserrat Regular"/>
      <charset val="204"/>
    </font>
    <font>
      <b/>
      <sz val="36"/>
      <color theme="9"/>
      <name val="Montserrat"/>
    </font>
    <font>
      <b/>
      <sz val="36"/>
      <color theme="9"/>
      <name val="Calibri"/>
      <family val="2"/>
      <charset val="204"/>
    </font>
    <font>
      <b/>
      <sz val="20"/>
      <color rgb="FF000000"/>
      <name val="Montserrat"/>
    </font>
    <font>
      <b/>
      <sz val="14"/>
      <color rgb="FF000000"/>
      <name val="Montserrat"/>
    </font>
    <font>
      <b/>
      <sz val="36"/>
      <color theme="9"/>
      <name val="Montserrat"/>
    </font>
    <font>
      <b/>
      <sz val="18"/>
      <color rgb="FF000000"/>
      <name val="Montserrat"/>
    </font>
    <font>
      <b/>
      <sz val="20"/>
      <name val="Calibri"/>
      <family val="2"/>
      <charset val="204"/>
    </font>
    <font>
      <b/>
      <sz val="20"/>
      <color theme="9"/>
      <name val="Montserrat"/>
    </font>
    <font>
      <b/>
      <sz val="20"/>
      <color theme="9"/>
      <name val="Calibri"/>
      <family val="2"/>
      <charset val="204"/>
    </font>
    <font>
      <b/>
      <sz val="16"/>
      <color theme="9"/>
      <name val="Montserrat"/>
    </font>
    <font>
      <b/>
      <sz val="16"/>
      <color theme="9"/>
      <name val="Calibri"/>
      <family val="2"/>
      <charset val="204"/>
    </font>
    <font>
      <b/>
      <sz val="22"/>
      <color rgb="FF000000"/>
      <name val="Montserrat Regular"/>
      <charset val="204"/>
    </font>
    <font>
      <sz val="16"/>
      <color rgb="FF000000"/>
      <name val="Calibri"/>
      <family val="2"/>
      <charset val="204"/>
    </font>
    <font>
      <b/>
      <sz val="48"/>
      <color rgb="FFFF0000"/>
      <name val="Montserrat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FF"/>
        <bgColor rgb="FFFFFFFF"/>
      </patternFill>
    </fill>
    <fill>
      <patternFill patternType="solid">
        <fgColor rgb="FF3D4840"/>
        <bgColor rgb="FF3D4840"/>
      </patternFill>
    </fill>
    <fill>
      <patternFill patternType="solid">
        <fgColor rgb="FFB4926B"/>
        <bgColor rgb="FFB4926B"/>
      </patternFill>
    </fill>
    <fill>
      <patternFill patternType="solid">
        <fgColor rgb="FFFFF3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B6D7A8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B4926B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/>
      <right/>
      <top/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/>
      <top style="medium">
        <color rgb="FF000000"/>
      </top>
      <bottom/>
      <diagonal/>
    </border>
    <border>
      <left/>
      <right style="thin">
        <color rgb="FFAAAAAA"/>
      </right>
      <top style="medium">
        <color rgb="FF000000"/>
      </top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6" fillId="0" borderId="2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0" fillId="3" borderId="51" xfId="0" applyFill="1" applyBorder="1"/>
    <xf numFmtId="0" fontId="0" fillId="0" borderId="51" xfId="0" applyBorder="1"/>
    <xf numFmtId="0" fontId="25" fillId="0" borderId="0" xfId="0" applyFont="1"/>
    <xf numFmtId="0" fontId="10" fillId="0" borderId="9" xfId="0" applyFont="1" applyBorder="1" applyAlignment="1">
      <alignment horizontal="center" vertical="center"/>
    </xf>
    <xf numFmtId="0" fontId="28" fillId="7" borderId="52" xfId="0" applyFont="1" applyFill="1" applyBorder="1" applyAlignment="1">
      <alignment horizontal="center" vertical="center"/>
    </xf>
    <xf numFmtId="0" fontId="29" fillId="0" borderId="1" xfId="0" applyFont="1" applyBorder="1"/>
    <xf numFmtId="0" fontId="29" fillId="0" borderId="0" xfId="0" applyFont="1"/>
    <xf numFmtId="0" fontId="29" fillId="0" borderId="5" xfId="0" applyFont="1" applyBorder="1"/>
    <xf numFmtId="0" fontId="31" fillId="7" borderId="52" xfId="0" applyFont="1" applyFill="1" applyBorder="1" applyAlignment="1">
      <alignment horizontal="center" vertical="center"/>
    </xf>
    <xf numFmtId="0" fontId="33" fillId="0" borderId="1" xfId="0" applyFont="1" applyBorder="1"/>
    <xf numFmtId="0" fontId="17" fillId="0" borderId="11" xfId="0" applyFont="1" applyBorder="1" applyAlignment="1">
      <alignment horizontal="center" vertical="center"/>
    </xf>
    <xf numFmtId="0" fontId="33" fillId="0" borderId="0" xfId="0" applyFont="1"/>
    <xf numFmtId="0" fontId="17" fillId="5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1" fontId="17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>
      <alignment vertical="center"/>
    </xf>
    <xf numFmtId="0" fontId="17" fillId="6" borderId="17" xfId="0" applyFont="1" applyFill="1" applyBorder="1" applyAlignment="1" applyProtection="1">
      <alignment horizontal="center" vertical="center" wrapText="1"/>
      <protection locked="0" hidden="1"/>
    </xf>
    <xf numFmtId="165" fontId="36" fillId="5" borderId="2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 applyProtection="1">
      <alignment horizontal="center" vertical="center" wrapText="1"/>
      <protection locked="0" hidden="1"/>
    </xf>
    <xf numFmtId="49" fontId="36" fillId="3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2" xfId="0" applyFont="1" applyBorder="1" applyAlignment="1" applyProtection="1">
      <alignment horizontal="center" vertical="center" wrapText="1"/>
      <protection locked="0" hidden="1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3" borderId="22" xfId="0" applyFont="1" applyFill="1" applyBorder="1" applyAlignment="1" applyProtection="1">
      <alignment horizontal="center" vertical="center" wrapText="1"/>
      <protection hidden="1"/>
    </xf>
    <xf numFmtId="0" fontId="36" fillId="0" borderId="9" xfId="0" applyFont="1" applyBorder="1" applyAlignment="1" applyProtection="1">
      <alignment horizontal="center" vertical="center" wrapText="1"/>
      <protection hidden="1"/>
    </xf>
    <xf numFmtId="0" fontId="36" fillId="3" borderId="34" xfId="0" applyFont="1" applyFill="1" applyBorder="1" applyAlignment="1" applyProtection="1">
      <alignment horizontal="center" vertical="center" wrapText="1"/>
      <protection locked="0" hidden="1"/>
    </xf>
    <xf numFmtId="164" fontId="36" fillId="0" borderId="38" xfId="0" applyNumberFormat="1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  <protection hidden="1"/>
    </xf>
    <xf numFmtId="0" fontId="36" fillId="3" borderId="22" xfId="0" applyFont="1" applyFill="1" applyBorder="1" applyAlignment="1" applyProtection="1">
      <alignment horizontal="center" vertical="center" wrapText="1"/>
      <protection locked="0" hidden="1"/>
    </xf>
    <xf numFmtId="164" fontId="36" fillId="0" borderId="22" xfId="0" applyNumberFormat="1" applyFont="1" applyBorder="1" applyAlignment="1">
      <alignment horizontal="center" vertical="center" wrapText="1"/>
    </xf>
    <xf numFmtId="0" fontId="36" fillId="3" borderId="11" xfId="0" applyFont="1" applyFill="1" applyBorder="1" applyAlignment="1" applyProtection="1">
      <alignment horizontal="center" vertical="center" wrapText="1"/>
      <protection locked="0" hidden="1"/>
    </xf>
    <xf numFmtId="164" fontId="36" fillId="0" borderId="11" xfId="0" applyNumberFormat="1" applyFont="1" applyBorder="1" applyAlignment="1">
      <alignment horizontal="center" vertical="center" wrapText="1"/>
    </xf>
    <xf numFmtId="164" fontId="36" fillId="0" borderId="23" xfId="0" applyNumberFormat="1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/>
    </xf>
    <xf numFmtId="49" fontId="8" fillId="8" borderId="38" xfId="0" applyNumberFormat="1" applyFont="1" applyFill="1" applyBorder="1" applyAlignment="1">
      <alignment horizontal="center" vertical="center" wrapText="1"/>
    </xf>
    <xf numFmtId="0" fontId="0" fillId="0" borderId="24" xfId="0" applyBorder="1"/>
    <xf numFmtId="166" fontId="32" fillId="13" borderId="31" xfId="0" applyNumberFormat="1" applyFont="1" applyFill="1" applyBorder="1" applyAlignment="1">
      <alignment horizontal="center" vertical="center"/>
    </xf>
    <xf numFmtId="166" fontId="32" fillId="13" borderId="27" xfId="0" applyNumberFormat="1" applyFont="1" applyFill="1" applyBorder="1" applyAlignment="1">
      <alignment horizontal="center" vertical="center"/>
    </xf>
    <xf numFmtId="0" fontId="36" fillId="3" borderId="65" xfId="0" applyFont="1" applyFill="1" applyBorder="1" applyAlignment="1" applyProtection="1">
      <alignment horizontal="center" vertical="center" wrapText="1"/>
      <protection hidden="1"/>
    </xf>
    <xf numFmtId="0" fontId="36" fillId="0" borderId="66" xfId="0" applyFont="1" applyBorder="1" applyAlignment="1" applyProtection="1">
      <alignment horizontal="center" vertical="center" wrapText="1"/>
      <protection hidden="1"/>
    </xf>
    <xf numFmtId="0" fontId="0" fillId="0" borderId="52" xfId="0" applyBorder="1"/>
    <xf numFmtId="0" fontId="0" fillId="0" borderId="67" xfId="0" applyBorder="1"/>
    <xf numFmtId="166" fontId="32" fillId="13" borderId="31" xfId="0" applyNumberFormat="1" applyFont="1" applyFill="1" applyBorder="1" applyAlignment="1">
      <alignment vertical="center"/>
    </xf>
    <xf numFmtId="166" fontId="32" fillId="13" borderId="27" xfId="0" applyNumberFormat="1" applyFont="1" applyFill="1" applyBorder="1" applyAlignment="1">
      <alignment vertical="center"/>
    </xf>
    <xf numFmtId="166" fontId="32" fillId="13" borderId="52" xfId="0" applyNumberFormat="1" applyFont="1" applyFill="1" applyBorder="1" applyAlignment="1">
      <alignment vertical="center"/>
    </xf>
    <xf numFmtId="166" fontId="32" fillId="13" borderId="67" xfId="0" applyNumberFormat="1" applyFont="1" applyFill="1" applyBorder="1" applyAlignment="1">
      <alignment vertical="center"/>
    </xf>
    <xf numFmtId="49" fontId="17" fillId="14" borderId="31" xfId="0" applyNumberFormat="1" applyFont="1" applyFill="1" applyBorder="1" applyAlignment="1">
      <alignment vertical="center"/>
    </xf>
    <xf numFmtId="49" fontId="17" fillId="14" borderId="27" xfId="0" applyNumberFormat="1" applyFont="1" applyFill="1" applyBorder="1" applyAlignment="1">
      <alignment vertical="center"/>
    </xf>
    <xf numFmtId="0" fontId="14" fillId="0" borderId="31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49" fontId="40" fillId="8" borderId="2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70" xfId="0" applyBorder="1" applyAlignment="1">
      <alignment wrapText="1"/>
    </xf>
    <xf numFmtId="0" fontId="0" fillId="3" borderId="51" xfId="0" applyFill="1" applyBorder="1" applyAlignment="1">
      <alignment wrapText="1"/>
    </xf>
    <xf numFmtId="0" fontId="0" fillId="0" borderId="51" xfId="0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1" fontId="17" fillId="6" borderId="17" xfId="0" applyNumberFormat="1" applyFont="1" applyFill="1" applyBorder="1" applyAlignment="1" applyProtection="1">
      <alignment horizontal="center" vertical="center"/>
      <protection locked="0"/>
    </xf>
    <xf numFmtId="0" fontId="17" fillId="6" borderId="17" xfId="0" applyFont="1" applyFill="1" applyBorder="1" applyAlignment="1" applyProtection="1">
      <alignment horizontal="center" vertical="center"/>
      <protection locked="0" hidden="1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22" xfId="0" applyFont="1" applyBorder="1" applyAlignment="1" applyProtection="1">
      <alignment horizontal="center" vertical="center" wrapText="1"/>
      <protection hidden="1"/>
    </xf>
    <xf numFmtId="49" fontId="36" fillId="0" borderId="11" xfId="0" applyNumberFormat="1" applyFont="1" applyBorder="1" applyAlignment="1">
      <alignment horizontal="center" vertical="center" wrapText="1"/>
    </xf>
    <xf numFmtId="0" fontId="29" fillId="0" borderId="46" xfId="0" applyFont="1" applyBorder="1"/>
    <xf numFmtId="0" fontId="0" fillId="0" borderId="25" xfId="0" applyBorder="1" applyAlignment="1">
      <alignment wrapText="1"/>
    </xf>
    <xf numFmtId="49" fontId="36" fillId="0" borderId="9" xfId="0" applyNumberFormat="1" applyFont="1" applyBorder="1" applyAlignment="1">
      <alignment horizontal="center" vertical="center" wrapText="1"/>
    </xf>
    <xf numFmtId="14" fontId="54" fillId="0" borderId="78" xfId="0" applyNumberFormat="1" applyFont="1" applyBorder="1"/>
    <xf numFmtId="0" fontId="36" fillId="0" borderId="18" xfId="0" applyFont="1" applyBorder="1" applyAlignment="1" applyProtection="1">
      <alignment horizontal="center" vertical="center" wrapText="1"/>
      <protection locked="0" hidden="1"/>
    </xf>
    <xf numFmtId="0" fontId="36" fillId="0" borderId="10" xfId="0" applyFont="1" applyBorder="1" applyAlignment="1" applyProtection="1">
      <alignment horizontal="center" vertical="center" wrapText="1"/>
      <protection locked="0" hidden="1"/>
    </xf>
    <xf numFmtId="14" fontId="54" fillId="0" borderId="36" xfId="0" applyNumberFormat="1" applyFont="1" applyBorder="1"/>
    <xf numFmtId="14" fontId="54" fillId="0" borderId="38" xfId="0" applyNumberFormat="1" applyFont="1" applyBorder="1"/>
    <xf numFmtId="49" fontId="55" fillId="8" borderId="27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166" fontId="32" fillId="13" borderId="54" xfId="0" applyNumberFormat="1" applyFont="1" applyFill="1" applyBorder="1" applyAlignment="1">
      <alignment horizontal="center" vertical="center"/>
    </xf>
    <xf numFmtId="166" fontId="32" fillId="13" borderId="31" xfId="0" applyNumberFormat="1" applyFont="1" applyFill="1" applyBorder="1" applyAlignment="1">
      <alignment horizontal="center" vertical="center"/>
    </xf>
    <xf numFmtId="166" fontId="32" fillId="13" borderId="27" xfId="0" applyNumberFormat="1" applyFont="1" applyFill="1" applyBorder="1" applyAlignment="1">
      <alignment horizontal="center" vertical="center"/>
    </xf>
    <xf numFmtId="0" fontId="31" fillId="7" borderId="54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  <xf numFmtId="49" fontId="12" fillId="7" borderId="26" xfId="0" applyNumberFormat="1" applyFont="1" applyFill="1" applyBorder="1" applyAlignment="1">
      <alignment horizontal="center" vertical="center" wrapText="1"/>
    </xf>
    <xf numFmtId="49" fontId="12" fillId="7" borderId="31" xfId="0" applyNumberFormat="1" applyFont="1" applyFill="1" applyBorder="1" applyAlignment="1">
      <alignment horizontal="center" vertical="center" wrapText="1"/>
    </xf>
    <xf numFmtId="49" fontId="12" fillId="7" borderId="53" xfId="0" applyNumberFormat="1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left" vertical="center"/>
    </xf>
    <xf numFmtId="0" fontId="10" fillId="3" borderId="56" xfId="0" applyFont="1" applyFill="1" applyBorder="1" applyAlignment="1">
      <alignment horizontal="left" vertical="center"/>
    </xf>
    <xf numFmtId="0" fontId="10" fillId="3" borderId="57" xfId="0" applyFont="1" applyFill="1" applyBorder="1" applyAlignment="1">
      <alignment horizontal="left" vertical="center"/>
    </xf>
    <xf numFmtId="49" fontId="44" fillId="7" borderId="26" xfId="0" applyNumberFormat="1" applyFont="1" applyFill="1" applyBorder="1" applyAlignment="1">
      <alignment horizontal="center" vertical="center" wrapText="1"/>
    </xf>
    <xf numFmtId="49" fontId="44" fillId="7" borderId="31" xfId="0" applyNumberFormat="1" applyFont="1" applyFill="1" applyBorder="1" applyAlignment="1">
      <alignment horizontal="center" vertical="center" wrapText="1"/>
    </xf>
    <xf numFmtId="49" fontId="44" fillId="7" borderId="53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center" vertical="center"/>
    </xf>
    <xf numFmtId="0" fontId="9" fillId="0" borderId="22" xfId="0" applyFont="1" applyBorder="1"/>
    <xf numFmtId="49" fontId="3" fillId="3" borderId="18" xfId="0" applyNumberFormat="1" applyFont="1" applyFill="1" applyBorder="1" applyAlignment="1">
      <alignment horizontal="center" vertical="center"/>
    </xf>
    <xf numFmtId="0" fontId="9" fillId="0" borderId="20" xfId="0" applyFont="1" applyBorder="1"/>
    <xf numFmtId="49" fontId="3" fillId="3" borderId="21" xfId="0" applyNumberFormat="1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 wrapText="1"/>
    </xf>
    <xf numFmtId="0" fontId="18" fillId="0" borderId="16" xfId="0" applyFont="1" applyBorder="1"/>
    <xf numFmtId="49" fontId="3" fillId="3" borderId="32" xfId="0" applyNumberFormat="1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49" fontId="3" fillId="3" borderId="36" xfId="0" applyNumberFormat="1" applyFont="1" applyFill="1" applyBorder="1" applyAlignment="1">
      <alignment horizontal="center" vertical="center" wrapText="1"/>
    </xf>
    <xf numFmtId="0" fontId="9" fillId="0" borderId="37" xfId="0" applyFont="1" applyBorder="1"/>
    <xf numFmtId="49" fontId="3" fillId="3" borderId="0" xfId="0" applyNumberFormat="1" applyFont="1" applyFill="1" applyAlignment="1">
      <alignment horizontal="center" vertical="center" wrapText="1"/>
    </xf>
    <xf numFmtId="0" fontId="9" fillId="0" borderId="19" xfId="0" applyFont="1" applyBorder="1"/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17" fillId="3" borderId="9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51" fillId="4" borderId="18" xfId="0" applyNumberFormat="1" applyFont="1" applyFill="1" applyBorder="1" applyAlignment="1">
      <alignment horizontal="center" vertical="center"/>
    </xf>
    <xf numFmtId="0" fontId="52" fillId="0" borderId="19" xfId="0" applyFont="1" applyBorder="1"/>
    <xf numFmtId="0" fontId="52" fillId="0" borderId="7" xfId="0" applyFont="1" applyBorder="1"/>
    <xf numFmtId="0" fontId="52" fillId="0" borderId="10" xfId="0" applyFont="1" applyBorder="1"/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49" fontId="17" fillId="3" borderId="15" xfId="0" applyNumberFormat="1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center" vertical="center"/>
    </xf>
    <xf numFmtId="164" fontId="51" fillId="4" borderId="9" xfId="0" applyNumberFormat="1" applyFont="1" applyFill="1" applyBorder="1" applyAlignment="1">
      <alignment horizontal="center" vertical="center"/>
    </xf>
    <xf numFmtId="0" fontId="52" fillId="0" borderId="14" xfId="0" applyFont="1" applyBorder="1"/>
    <xf numFmtId="49" fontId="3" fillId="3" borderId="28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14" fontId="26" fillId="8" borderId="7" xfId="0" applyNumberFormat="1" applyFont="1" applyFill="1" applyBorder="1" applyAlignment="1">
      <alignment horizontal="center" vertical="center"/>
    </xf>
    <xf numFmtId="14" fontId="26" fillId="8" borderId="1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3" fillId="0" borderId="9" xfId="0" applyFont="1" applyBorder="1" applyAlignment="1">
      <alignment horizontal="center" vertical="center"/>
    </xf>
    <xf numFmtId="0" fontId="14" fillId="0" borderId="7" xfId="0" applyFont="1" applyBorder="1"/>
    <xf numFmtId="0" fontId="14" fillId="0" borderId="10" xfId="0" applyFont="1" applyBorder="1"/>
    <xf numFmtId="49" fontId="17" fillId="3" borderId="9" xfId="0" applyNumberFormat="1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9" fontId="17" fillId="3" borderId="9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49" fontId="42" fillId="4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13" xfId="0" applyFont="1" applyBorder="1"/>
    <xf numFmtId="0" fontId="18" fillId="0" borderId="10" xfId="0" applyFont="1" applyBorder="1"/>
    <xf numFmtId="49" fontId="8" fillId="8" borderId="9" xfId="0" applyNumberFormat="1" applyFont="1" applyFill="1" applyBorder="1" applyAlignment="1">
      <alignment horizontal="left" vertical="center"/>
    </xf>
    <xf numFmtId="0" fontId="15" fillId="9" borderId="7" xfId="0" applyFont="1" applyFill="1" applyBorder="1"/>
    <xf numFmtId="0" fontId="15" fillId="9" borderId="10" xfId="0" applyFont="1" applyFill="1" applyBorder="1"/>
    <xf numFmtId="49" fontId="17" fillId="3" borderId="10" xfId="0" applyNumberFormat="1" applyFont="1" applyFill="1" applyBorder="1" applyAlignment="1">
      <alignment horizontal="left" vertical="center"/>
    </xf>
    <xf numFmtId="49" fontId="8" fillId="8" borderId="26" xfId="0" applyNumberFormat="1" applyFont="1" applyFill="1" applyBorder="1" applyAlignment="1">
      <alignment horizontal="center" vertical="center" wrapText="1"/>
    </xf>
    <xf numFmtId="49" fontId="8" fillId="8" borderId="27" xfId="0" applyNumberFormat="1" applyFont="1" applyFill="1" applyBorder="1" applyAlignment="1">
      <alignment horizontal="center" vertical="center"/>
    </xf>
    <xf numFmtId="14" fontId="26" fillId="8" borderId="9" xfId="0" applyNumberFormat="1" applyFont="1" applyFill="1" applyBorder="1" applyAlignment="1">
      <alignment horizontal="left" vertical="center"/>
    </xf>
    <xf numFmtId="0" fontId="27" fillId="9" borderId="7" xfId="0" applyFont="1" applyFill="1" applyBorder="1"/>
    <xf numFmtId="49" fontId="3" fillId="0" borderId="7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164" fontId="3" fillId="10" borderId="9" xfId="0" applyNumberFormat="1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9" fontId="44" fillId="3" borderId="32" xfId="0" applyNumberFormat="1" applyFont="1" applyFill="1" applyBorder="1" applyAlignment="1">
      <alignment horizontal="left" vertical="top" wrapText="1"/>
    </xf>
    <xf numFmtId="49" fontId="12" fillId="3" borderId="48" xfId="0" applyNumberFormat="1" applyFont="1" applyFill="1" applyBorder="1" applyAlignment="1">
      <alignment horizontal="left" vertical="top" wrapText="1"/>
    </xf>
    <xf numFmtId="49" fontId="12" fillId="3" borderId="50" xfId="0" applyNumberFormat="1" applyFont="1" applyFill="1" applyBorder="1" applyAlignment="1">
      <alignment horizontal="left" vertical="top" wrapText="1"/>
    </xf>
    <xf numFmtId="49" fontId="12" fillId="3" borderId="0" xfId="0" applyNumberFormat="1" applyFont="1" applyFill="1" applyAlignment="1">
      <alignment horizontal="left" vertical="top" wrapText="1"/>
    </xf>
    <xf numFmtId="49" fontId="17" fillId="14" borderId="32" xfId="0" applyNumberFormat="1" applyFont="1" applyFill="1" applyBorder="1" applyAlignment="1">
      <alignment horizontal="center" vertical="center"/>
    </xf>
    <xf numFmtId="0" fontId="21" fillId="14" borderId="48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/>
    </xf>
    <xf numFmtId="0" fontId="28" fillId="7" borderId="54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 vertical="center"/>
    </xf>
    <xf numFmtId="0" fontId="28" fillId="7" borderId="53" xfId="0" applyFont="1" applyFill="1" applyBorder="1" applyAlignment="1">
      <alignment horizontal="center" vertical="center"/>
    </xf>
    <xf numFmtId="165" fontId="11" fillId="13" borderId="54" xfId="0" applyNumberFormat="1" applyFont="1" applyFill="1" applyBorder="1" applyAlignment="1">
      <alignment horizontal="center" vertical="center"/>
    </xf>
    <xf numFmtId="165" fontId="11" fillId="13" borderId="31" xfId="0" applyNumberFormat="1" applyFont="1" applyFill="1" applyBorder="1" applyAlignment="1">
      <alignment horizontal="center" vertical="center"/>
    </xf>
    <xf numFmtId="165" fontId="11" fillId="13" borderId="27" xfId="0" applyNumberFormat="1" applyFont="1" applyFill="1" applyBorder="1" applyAlignment="1">
      <alignment horizontal="center" vertical="center"/>
    </xf>
    <xf numFmtId="0" fontId="44" fillId="7" borderId="26" xfId="0" applyFont="1" applyFill="1" applyBorder="1" applyAlignment="1">
      <alignment horizontal="center" vertical="center" wrapText="1"/>
    </xf>
    <xf numFmtId="49" fontId="17" fillId="12" borderId="18" xfId="0" applyNumberFormat="1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/>
    </xf>
    <xf numFmtId="0" fontId="30" fillId="0" borderId="10" xfId="0" applyFont="1" applyBorder="1"/>
    <xf numFmtId="164" fontId="3" fillId="0" borderId="9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2" fontId="3" fillId="3" borderId="9" xfId="0" applyNumberFormat="1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left" vertical="top" wrapText="1"/>
    </xf>
    <xf numFmtId="0" fontId="39" fillId="3" borderId="48" xfId="0" applyFont="1" applyFill="1" applyBorder="1" applyAlignment="1">
      <alignment horizontal="left" vertical="top" wrapText="1"/>
    </xf>
    <xf numFmtId="0" fontId="39" fillId="3" borderId="33" xfId="0" applyFont="1" applyFill="1" applyBorder="1" applyAlignment="1">
      <alignment horizontal="left" vertical="top" wrapText="1"/>
    </xf>
    <xf numFmtId="0" fontId="39" fillId="3" borderId="50" xfId="0" applyFont="1" applyFill="1" applyBorder="1" applyAlignment="1">
      <alignment horizontal="left" vertical="top" wrapText="1"/>
    </xf>
    <xf numFmtId="0" fontId="39" fillId="3" borderId="0" xfId="0" applyFont="1" applyFill="1" applyAlignment="1">
      <alignment horizontal="left" vertical="top" wrapText="1"/>
    </xf>
    <xf numFmtId="0" fontId="39" fillId="3" borderId="39" xfId="0" applyFont="1" applyFill="1" applyBorder="1" applyAlignment="1">
      <alignment horizontal="left" vertical="top" wrapText="1"/>
    </xf>
    <xf numFmtId="0" fontId="39" fillId="3" borderId="34" xfId="0" applyFont="1" applyFill="1" applyBorder="1" applyAlignment="1">
      <alignment horizontal="left" vertical="top" wrapText="1"/>
    </xf>
    <xf numFmtId="0" fontId="39" fillId="3" borderId="49" xfId="0" applyFont="1" applyFill="1" applyBorder="1" applyAlignment="1">
      <alignment horizontal="left" vertical="top" wrapText="1"/>
    </xf>
    <xf numFmtId="0" fontId="39" fillId="3" borderId="35" xfId="0" applyFont="1" applyFill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50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left" vertical="top" wrapText="1"/>
    </xf>
    <xf numFmtId="9" fontId="3" fillId="11" borderId="12" xfId="0" applyNumberFormat="1" applyFont="1" applyFill="1" applyBorder="1" applyAlignment="1">
      <alignment horizontal="center" vertical="center"/>
    </xf>
    <xf numFmtId="0" fontId="30" fillId="10" borderId="14" xfId="0" applyFont="1" applyFill="1" applyBorder="1"/>
    <xf numFmtId="0" fontId="30" fillId="10" borderId="15" xfId="0" applyFont="1" applyFill="1" applyBorder="1"/>
    <xf numFmtId="0" fontId="30" fillId="10" borderId="16" xfId="0" applyFont="1" applyFill="1" applyBorder="1"/>
    <xf numFmtId="49" fontId="3" fillId="0" borderId="13" xfId="0" applyNumberFormat="1" applyFont="1" applyBorder="1" applyAlignment="1">
      <alignment horizontal="left" vertical="center"/>
    </xf>
    <xf numFmtId="0" fontId="30" fillId="0" borderId="14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2" fontId="53" fillId="3" borderId="43" xfId="0" applyNumberFormat="1" applyFont="1" applyFill="1" applyBorder="1" applyAlignment="1">
      <alignment horizontal="center" vertical="center" wrapText="1"/>
    </xf>
    <xf numFmtId="2" fontId="53" fillId="3" borderId="0" xfId="0" applyNumberFormat="1" applyFont="1" applyFill="1" applyAlignment="1">
      <alignment horizontal="center" vertical="center" wrapText="1"/>
    </xf>
    <xf numFmtId="2" fontId="53" fillId="3" borderId="44" xfId="0" applyNumberFormat="1" applyFont="1" applyFill="1" applyBorder="1" applyAlignment="1">
      <alignment horizontal="center" vertical="center" wrapText="1"/>
    </xf>
    <xf numFmtId="2" fontId="53" fillId="3" borderId="24" xfId="0" applyNumberFormat="1" applyFont="1" applyFill="1" applyBorder="1" applyAlignment="1">
      <alignment horizontal="center" vertical="center" wrapText="1"/>
    </xf>
    <xf numFmtId="2" fontId="53" fillId="3" borderId="45" xfId="0" applyNumberFormat="1" applyFont="1" applyFill="1" applyBorder="1" applyAlignment="1">
      <alignment horizontal="center" vertical="center" wrapText="1"/>
    </xf>
    <xf numFmtId="2" fontId="53" fillId="3" borderId="25" xfId="0" applyNumberFormat="1" applyFont="1" applyFill="1" applyBorder="1" applyAlignment="1">
      <alignment horizontal="center" vertical="center" wrapText="1"/>
    </xf>
    <xf numFmtId="2" fontId="47" fillId="3" borderId="50" xfId="0" applyNumberFormat="1" applyFont="1" applyFill="1" applyBorder="1" applyAlignment="1">
      <alignment horizontal="center" wrapText="1"/>
    </xf>
    <xf numFmtId="2" fontId="4" fillId="3" borderId="0" xfId="0" applyNumberFormat="1" applyFont="1" applyFill="1" applyAlignment="1">
      <alignment horizontal="center" wrapText="1"/>
    </xf>
    <xf numFmtId="2" fontId="4" fillId="3" borderId="34" xfId="0" applyNumberFormat="1" applyFont="1" applyFill="1" applyBorder="1" applyAlignment="1">
      <alignment horizontal="center" wrapText="1"/>
    </xf>
    <xf numFmtId="2" fontId="4" fillId="3" borderId="49" xfId="0" applyNumberFormat="1" applyFont="1" applyFill="1" applyBorder="1" applyAlignment="1">
      <alignment horizontal="center" wrapText="1"/>
    </xf>
    <xf numFmtId="0" fontId="8" fillId="3" borderId="43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3" borderId="44" xfId="0" applyFont="1" applyFill="1" applyBorder="1" applyAlignment="1">
      <alignment horizontal="left" vertical="center"/>
    </xf>
    <xf numFmtId="2" fontId="47" fillId="0" borderId="50" xfId="0" applyNumberFormat="1" applyFont="1" applyBorder="1" applyAlignment="1">
      <alignment horizontal="center" wrapText="1"/>
    </xf>
    <xf numFmtId="2" fontId="22" fillId="0" borderId="39" xfId="0" applyNumberFormat="1" applyFont="1" applyBorder="1" applyAlignment="1">
      <alignment horizontal="center" wrapText="1"/>
    </xf>
    <xf numFmtId="2" fontId="22" fillId="0" borderId="34" xfId="0" applyNumberFormat="1" applyFont="1" applyBorder="1" applyAlignment="1">
      <alignment horizontal="center" wrapText="1"/>
    </xf>
    <xf numFmtId="2" fontId="22" fillId="0" borderId="35" xfId="0" applyNumberFormat="1" applyFont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41" fillId="3" borderId="26" xfId="0" applyNumberFormat="1" applyFont="1" applyFill="1" applyBorder="1" applyAlignment="1">
      <alignment horizontal="center" vertical="center" wrapText="1"/>
    </xf>
    <xf numFmtId="164" fontId="41" fillId="3" borderId="31" xfId="0" applyNumberFormat="1" applyFont="1" applyFill="1" applyBorder="1" applyAlignment="1">
      <alignment horizontal="center" vertical="center" wrapText="1"/>
    </xf>
    <xf numFmtId="164" fontId="41" fillId="3" borderId="27" xfId="0" applyNumberFormat="1" applyFont="1" applyFill="1" applyBorder="1" applyAlignment="1">
      <alignment horizontal="center" vertical="center" wrapText="1"/>
    </xf>
    <xf numFmtId="0" fontId="34" fillId="0" borderId="55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4" fillId="0" borderId="5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44" xfId="0" applyFont="1" applyFill="1" applyBorder="1" applyAlignment="1">
      <alignment horizontal="left" vertical="center" wrapText="1"/>
    </xf>
    <xf numFmtId="49" fontId="17" fillId="14" borderId="32" xfId="0" applyNumberFormat="1" applyFont="1" applyFill="1" applyBorder="1" applyAlignment="1">
      <alignment horizontal="center" vertical="center" wrapText="1"/>
    </xf>
    <xf numFmtId="49" fontId="17" fillId="14" borderId="48" xfId="0" applyNumberFormat="1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28" fillId="7" borderId="54" xfId="0" applyFont="1" applyFill="1" applyBorder="1" applyAlignment="1">
      <alignment horizontal="center" vertical="center" wrapText="1"/>
    </xf>
    <xf numFmtId="0" fontId="28" fillId="7" borderId="31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2" fontId="47" fillId="0" borderId="76" xfId="0" applyNumberFormat="1" applyFont="1" applyBorder="1" applyAlignment="1">
      <alignment horizontal="center" vertical="center" wrapText="1"/>
    </xf>
    <xf numFmtId="2" fontId="47" fillId="0" borderId="48" xfId="0" applyNumberFormat="1" applyFont="1" applyBorder="1" applyAlignment="1">
      <alignment horizontal="center" vertical="center" wrapText="1"/>
    </xf>
    <xf numFmtId="2" fontId="47" fillId="0" borderId="77" xfId="0" applyNumberFormat="1" applyFont="1" applyBorder="1" applyAlignment="1">
      <alignment horizontal="center" vertical="center" wrapText="1"/>
    </xf>
    <xf numFmtId="2" fontId="47" fillId="0" borderId="58" xfId="0" applyNumberFormat="1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7" fillId="0" borderId="71" xfId="0" applyNumberFormat="1" applyFont="1" applyBorder="1" applyAlignment="1">
      <alignment horizontal="center" vertical="center" wrapText="1"/>
    </xf>
    <xf numFmtId="2" fontId="47" fillId="0" borderId="72" xfId="0" applyNumberFormat="1" applyFont="1" applyBorder="1" applyAlignment="1">
      <alignment horizontal="center" vertical="center" wrapText="1"/>
    </xf>
    <xf numFmtId="2" fontId="47" fillId="0" borderId="73" xfId="0" applyNumberFormat="1" applyFont="1" applyBorder="1" applyAlignment="1">
      <alignment horizontal="center" vertical="center" wrapText="1"/>
    </xf>
    <xf numFmtId="2" fontId="47" fillId="0" borderId="74" xfId="0" applyNumberFormat="1" applyFont="1" applyBorder="1" applyAlignment="1">
      <alignment horizontal="center" vertical="center" wrapText="1"/>
    </xf>
    <xf numFmtId="49" fontId="47" fillId="0" borderId="32" xfId="0" applyNumberFormat="1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0" fontId="47" fillId="0" borderId="33" xfId="0" applyFont="1" applyBorder="1" applyAlignment="1">
      <alignment horizontal="left" vertical="top" wrapText="1"/>
    </xf>
    <xf numFmtId="0" fontId="47" fillId="0" borderId="5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39" xfId="0" applyFont="1" applyBorder="1" applyAlignment="1">
      <alignment horizontal="left" vertical="top" wrapText="1"/>
    </xf>
    <xf numFmtId="0" fontId="47" fillId="0" borderId="36" xfId="0" applyFont="1" applyBorder="1" applyAlignment="1">
      <alignment horizontal="left" vertical="top" wrapText="1"/>
    </xf>
    <xf numFmtId="0" fontId="47" fillId="0" borderId="75" xfId="0" applyFont="1" applyBorder="1" applyAlignment="1">
      <alignment horizontal="left" vertical="top" wrapText="1"/>
    </xf>
    <xf numFmtId="49" fontId="47" fillId="0" borderId="5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31" fillId="7" borderId="54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45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64" xfId="0" applyFont="1" applyFill="1" applyBorder="1" applyAlignment="1" applyProtection="1">
      <alignment horizontal="center" vertical="center" wrapText="1"/>
      <protection locked="0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0" fontId="47" fillId="0" borderId="75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horizontal="center" vertical="center" wrapText="1"/>
    </xf>
    <xf numFmtId="49" fontId="3" fillId="3" borderId="60" xfId="0" applyNumberFormat="1" applyFont="1" applyFill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0" fontId="48" fillId="0" borderId="7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164" fontId="49" fillId="4" borderId="9" xfId="0" applyNumberFormat="1" applyFont="1" applyFill="1" applyBorder="1" applyAlignment="1">
      <alignment horizontal="center" vertical="center" wrapText="1"/>
    </xf>
    <xf numFmtId="0" fontId="50" fillId="0" borderId="7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9" fillId="4" borderId="18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wrapText="1"/>
    </xf>
    <xf numFmtId="0" fontId="20" fillId="0" borderId="7" xfId="0" applyFont="1" applyBorder="1" applyAlignment="1">
      <alignment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55" xfId="0" applyNumberFormat="1" applyFont="1" applyFill="1" applyBorder="1" applyAlignment="1">
      <alignment horizontal="center" vertical="center" wrapText="1"/>
    </xf>
    <xf numFmtId="49" fontId="3" fillId="3" borderId="56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/>
    </xf>
    <xf numFmtId="0" fontId="2" fillId="0" borderId="13" xfId="0" applyFont="1" applyBorder="1"/>
    <xf numFmtId="0" fontId="2" fillId="0" borderId="69" xfId="0" applyFont="1" applyBorder="1"/>
    <xf numFmtId="49" fontId="17" fillId="3" borderId="18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49" fontId="17" fillId="3" borderId="18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7" fillId="3" borderId="20" xfId="0" applyNumberFormat="1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43" fillId="0" borderId="5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46" fillId="4" borderId="50" xfId="0" applyNumberFormat="1" applyFont="1" applyFill="1" applyBorder="1" applyAlignment="1">
      <alignment horizontal="center" vertical="center" wrapText="1"/>
    </xf>
    <xf numFmtId="49" fontId="42" fillId="4" borderId="0" xfId="0" applyNumberFormat="1" applyFont="1" applyFill="1" applyAlignment="1">
      <alignment horizontal="center" vertical="center" wrapText="1"/>
    </xf>
    <xf numFmtId="49" fontId="42" fillId="4" borderId="39" xfId="0" applyNumberFormat="1" applyFont="1" applyFill="1" applyBorder="1" applyAlignment="1">
      <alignment horizontal="center" vertical="center" wrapText="1"/>
    </xf>
    <xf numFmtId="49" fontId="42" fillId="4" borderId="50" xfId="0" applyNumberFormat="1" applyFont="1" applyFill="1" applyBorder="1" applyAlignment="1">
      <alignment horizontal="center" vertical="center" wrapText="1"/>
    </xf>
    <xf numFmtId="49" fontId="42" fillId="4" borderId="62" xfId="0" applyNumberFormat="1" applyFont="1" applyFill="1" applyBorder="1" applyAlignment="1">
      <alignment horizontal="center" vertical="center" wrapText="1"/>
    </xf>
    <xf numFmtId="49" fontId="42" fillId="4" borderId="19" xfId="0" applyNumberFormat="1" applyFont="1" applyFill="1" applyBorder="1" applyAlignment="1">
      <alignment horizontal="center" vertical="center" wrapText="1"/>
    </xf>
    <xf numFmtId="49" fontId="42" fillId="4" borderId="63" xfId="0" applyNumberFormat="1" applyFont="1" applyFill="1" applyBorder="1" applyAlignment="1">
      <alignment horizontal="center" vertical="center" wrapText="1"/>
    </xf>
    <xf numFmtId="49" fontId="17" fillId="3" borderId="9" xfId="0" applyNumberFormat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49" fontId="8" fillId="8" borderId="9" xfId="0" applyNumberFormat="1" applyFont="1" applyFill="1" applyBorder="1" applyAlignment="1">
      <alignment horizontal="left" vertical="center" wrapText="1"/>
    </xf>
    <xf numFmtId="0" fontId="15" fillId="9" borderId="7" xfId="0" applyFont="1" applyFill="1" applyBorder="1" applyAlignment="1">
      <alignment wrapText="1"/>
    </xf>
    <xf numFmtId="0" fontId="15" fillId="9" borderId="10" xfId="0" applyFont="1" applyFill="1" applyBorder="1" applyAlignment="1">
      <alignment wrapText="1"/>
    </xf>
    <xf numFmtId="14" fontId="26" fillId="8" borderId="9" xfId="0" applyNumberFormat="1" applyFont="1" applyFill="1" applyBorder="1" applyAlignment="1">
      <alignment horizontal="left" vertical="center" wrapText="1"/>
    </xf>
    <xf numFmtId="0" fontId="27" fillId="9" borderId="7" xfId="0" applyFont="1" applyFill="1" applyBorder="1" applyAlignment="1">
      <alignment wrapText="1"/>
    </xf>
    <xf numFmtId="49" fontId="8" fillId="8" borderId="27" xfId="0" applyNumberFormat="1" applyFont="1" applyFill="1" applyBorder="1" applyAlignment="1">
      <alignment horizontal="center" vertical="center" wrapText="1"/>
    </xf>
    <xf numFmtId="14" fontId="26" fillId="8" borderId="7" xfId="0" applyNumberFormat="1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564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109596</xdr:colOff>
      <xdr:row>44</xdr:row>
      <xdr:rowOff>70065</xdr:rowOff>
    </xdr:from>
    <xdr:to>
      <xdr:col>4</xdr:col>
      <xdr:colOff>688643</xdr:colOff>
      <xdr:row>49</xdr:row>
      <xdr:rowOff>110806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46D02B4-7572-654D-A215-666EBD7F8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896" y="11030165"/>
          <a:ext cx="2825359" cy="1196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109596</xdr:colOff>
      <xdr:row>40</xdr:row>
      <xdr:rowOff>70065</xdr:rowOff>
    </xdr:from>
    <xdr:to>
      <xdr:col>3</xdr:col>
      <xdr:colOff>1326818</xdr:colOff>
      <xdr:row>43</xdr:row>
      <xdr:rowOff>352105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83A163C-C841-4CD4-B11A-B10D7FC5B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096" y="15691065"/>
          <a:ext cx="2499922" cy="120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51"/>
  <sheetViews>
    <sheetView showGridLines="0" tabSelected="1" topLeftCell="A2" zoomScale="66" zoomScaleNormal="66" workbookViewId="0">
      <selection activeCell="I15" sqref="I15"/>
    </sheetView>
  </sheetViews>
  <sheetFormatPr baseColWidth="10" defaultColWidth="14.5" defaultRowHeight="15" customHeight="1"/>
  <cols>
    <col min="1" max="1" width="4.83203125" customWidth="1"/>
    <col min="2" max="2" width="5.5" customWidth="1"/>
    <col min="3" max="3" width="12" customWidth="1"/>
    <col min="4" max="4" width="12.6640625" customWidth="1"/>
    <col min="5" max="5" width="10.1640625" customWidth="1"/>
    <col min="6" max="6" width="12" customWidth="1"/>
    <col min="7" max="7" width="37.33203125" customWidth="1"/>
    <col min="8" max="8" width="12.83203125" customWidth="1"/>
    <col min="9" max="9" width="13" customWidth="1"/>
    <col min="10" max="10" width="20.5" customWidth="1"/>
    <col min="11" max="11" width="14.5" customWidth="1"/>
    <col min="12" max="12" width="19" customWidth="1"/>
    <col min="13" max="13" width="56.1640625" customWidth="1"/>
    <col min="14" max="14" width="31" customWidth="1"/>
    <col min="15" max="15" width="31.83203125" customWidth="1"/>
    <col min="16" max="17" width="8.1640625" customWidth="1"/>
    <col min="18" max="18" width="12" customWidth="1"/>
    <col min="19" max="19" width="12.6640625" customWidth="1"/>
    <col min="20" max="20" width="23.5" customWidth="1"/>
    <col min="21" max="21" width="31.6640625" customWidth="1"/>
    <col min="22" max="23" width="8" customWidth="1"/>
  </cols>
  <sheetData>
    <row r="1" spans="1:21" ht="16" hidden="1" customHeight="1" thickBot="1">
      <c r="A1" s="1"/>
      <c r="B1" s="2"/>
      <c r="C1" s="3"/>
      <c r="D1" s="3"/>
      <c r="E1" s="3"/>
      <c r="F1" s="3"/>
      <c r="G1" s="3"/>
      <c r="H1" s="3"/>
      <c r="I1" s="3"/>
      <c r="J1" s="9"/>
      <c r="K1" s="3"/>
      <c r="L1" s="3"/>
      <c r="M1" s="3"/>
      <c r="N1" s="3"/>
      <c r="O1" s="4"/>
      <c r="P1" s="3"/>
      <c r="Q1" s="3"/>
      <c r="R1" s="9"/>
      <c r="S1" s="9"/>
      <c r="T1" s="9"/>
      <c r="U1" s="5"/>
    </row>
    <row r="2" spans="1:21" ht="15.75" customHeight="1" thickBot="1">
      <c r="A2" s="6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</row>
    <row r="3" spans="1:21" ht="50" customHeight="1" thickBot="1">
      <c r="A3" s="1"/>
      <c r="B3" s="169" t="s">
        <v>100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1:21" s="19" customFormat="1" ht="23" customHeight="1" thickBot="1">
      <c r="A4" s="18"/>
      <c r="B4" s="172" t="s">
        <v>0</v>
      </c>
      <c r="C4" s="173"/>
      <c r="D4" s="173"/>
      <c r="E4" s="174"/>
      <c r="F4" s="175" t="s">
        <v>1</v>
      </c>
      <c r="G4" s="176"/>
      <c r="H4" s="176"/>
      <c r="I4" s="177"/>
      <c r="J4" s="172" t="s">
        <v>2</v>
      </c>
      <c r="K4" s="194"/>
      <c r="L4" s="178">
        <v>79999999999</v>
      </c>
      <c r="M4" s="176"/>
      <c r="N4" s="176"/>
      <c r="O4" s="177"/>
      <c r="P4" s="179" t="s">
        <v>94</v>
      </c>
      <c r="Q4" s="180"/>
      <c r="R4" s="180"/>
      <c r="S4" s="180"/>
      <c r="T4" s="180"/>
      <c r="U4" s="181"/>
    </row>
    <row r="5" spans="1:21" ht="26" customHeight="1" thickBot="1">
      <c r="A5" s="1"/>
      <c r="B5" s="172" t="s">
        <v>3</v>
      </c>
      <c r="C5" s="188"/>
      <c r="D5" s="188"/>
      <c r="E5" s="190"/>
      <c r="F5" s="172" t="s">
        <v>4</v>
      </c>
      <c r="G5" s="188"/>
      <c r="H5" s="188"/>
      <c r="I5" s="188"/>
      <c r="J5" s="189"/>
      <c r="K5" s="189"/>
      <c r="L5" s="189"/>
      <c r="M5" s="189"/>
      <c r="N5" s="188"/>
      <c r="O5" s="190"/>
      <c r="P5" s="182"/>
      <c r="Q5" s="183"/>
      <c r="R5" s="183"/>
      <c r="S5" s="183"/>
      <c r="T5" s="183"/>
      <c r="U5" s="184"/>
    </row>
    <row r="6" spans="1:21" ht="79" customHeight="1" thickBot="1">
      <c r="A6" s="1"/>
      <c r="B6" s="191" t="s">
        <v>91</v>
      </c>
      <c r="C6" s="192"/>
      <c r="D6" s="192"/>
      <c r="E6" s="193"/>
      <c r="F6" s="197">
        <v>44910</v>
      </c>
      <c r="G6" s="198"/>
      <c r="H6" s="198"/>
      <c r="I6" s="198"/>
      <c r="J6" s="195" t="s">
        <v>89</v>
      </c>
      <c r="K6" s="196"/>
      <c r="L6" s="102" t="s">
        <v>102</v>
      </c>
      <c r="M6" s="57" t="s">
        <v>93</v>
      </c>
      <c r="N6" s="164">
        <f>WORKDAY(F6,L6,Лист1!K9:K22)</f>
        <v>44938</v>
      </c>
      <c r="O6" s="165"/>
      <c r="P6" s="185"/>
      <c r="Q6" s="186"/>
      <c r="R6" s="186"/>
      <c r="S6" s="186"/>
      <c r="T6" s="186"/>
      <c r="U6" s="187"/>
    </row>
    <row r="7" spans="1:21" ht="26" customHeight="1" thickBot="1">
      <c r="A7" s="1"/>
      <c r="B7" s="147" t="s">
        <v>58</v>
      </c>
      <c r="C7" s="148"/>
      <c r="D7" s="148"/>
      <c r="E7" s="149"/>
      <c r="F7" s="160" t="s">
        <v>46</v>
      </c>
      <c r="G7" s="152"/>
      <c r="H7" s="152"/>
      <c r="I7" s="161"/>
      <c r="J7" s="158" t="s">
        <v>6</v>
      </c>
      <c r="K7" s="159"/>
      <c r="L7" s="150" t="s">
        <v>96</v>
      </c>
      <c r="M7" s="151"/>
      <c r="N7" s="152"/>
      <c r="O7" s="153"/>
      <c r="P7" s="154" t="s">
        <v>88</v>
      </c>
      <c r="Q7" s="155"/>
      <c r="R7" s="155"/>
      <c r="S7" s="156"/>
      <c r="T7" s="155"/>
      <c r="U7" s="157"/>
    </row>
    <row r="8" spans="1:21" ht="20" customHeight="1" thickBot="1">
      <c r="A8" s="1"/>
      <c r="B8" s="126" t="s">
        <v>7</v>
      </c>
      <c r="C8" s="128" t="s">
        <v>8</v>
      </c>
      <c r="D8" s="129"/>
      <c r="E8" s="126" t="s">
        <v>9</v>
      </c>
      <c r="F8" s="130" t="s">
        <v>10</v>
      </c>
      <c r="G8" s="141" t="s">
        <v>11</v>
      </c>
      <c r="H8" s="141" t="s">
        <v>14</v>
      </c>
      <c r="I8" s="142" t="s">
        <v>16</v>
      </c>
      <c r="J8" s="143"/>
      <c r="K8" s="162" t="s">
        <v>44</v>
      </c>
      <c r="L8" s="163"/>
      <c r="M8" s="131" t="s">
        <v>17</v>
      </c>
      <c r="N8" s="142" t="s">
        <v>12</v>
      </c>
      <c r="O8" s="143"/>
      <c r="P8" s="133" t="s">
        <v>13</v>
      </c>
      <c r="Q8" s="134"/>
      <c r="R8" s="137" t="s">
        <v>65</v>
      </c>
      <c r="S8" s="139" t="s">
        <v>66</v>
      </c>
      <c r="T8" s="137" t="s">
        <v>61</v>
      </c>
      <c r="U8" s="137" t="s">
        <v>15</v>
      </c>
    </row>
    <row r="9" spans="1:21" ht="36" customHeight="1" thickBot="1">
      <c r="A9" s="1"/>
      <c r="B9" s="127"/>
      <c r="C9" s="13" t="s">
        <v>18</v>
      </c>
      <c r="D9" s="13" t="s">
        <v>19</v>
      </c>
      <c r="E9" s="127"/>
      <c r="F9" s="127"/>
      <c r="G9" s="127"/>
      <c r="H9" s="127"/>
      <c r="I9" s="14" t="s">
        <v>48</v>
      </c>
      <c r="J9" s="15" t="s">
        <v>39</v>
      </c>
      <c r="K9" s="16" t="s">
        <v>48</v>
      </c>
      <c r="L9" s="17" t="s">
        <v>39</v>
      </c>
      <c r="M9" s="132"/>
      <c r="N9" s="12" t="s">
        <v>47</v>
      </c>
      <c r="O9" s="20" t="s">
        <v>49</v>
      </c>
      <c r="P9" s="135"/>
      <c r="Q9" s="136"/>
      <c r="R9" s="138"/>
      <c r="S9" s="140"/>
      <c r="T9" s="146"/>
      <c r="U9" s="146"/>
    </row>
    <row r="10" spans="1:21" s="34" customFormat="1" ht="23" thickBot="1">
      <c r="A10" s="32"/>
      <c r="B10" s="33">
        <v>1</v>
      </c>
      <c r="C10" s="41">
        <v>0</v>
      </c>
      <c r="D10" s="41">
        <v>0</v>
      </c>
      <c r="E10" s="41">
        <v>0</v>
      </c>
      <c r="F10" s="43">
        <v>16</v>
      </c>
      <c r="G10" s="41"/>
      <c r="H10" s="42" t="s">
        <v>20</v>
      </c>
      <c r="I10" s="41"/>
      <c r="J10" s="43"/>
      <c r="K10" s="44"/>
      <c r="L10" s="98"/>
      <c r="M10" s="100"/>
      <c r="N10" s="99" t="s">
        <v>97</v>
      </c>
      <c r="O10" s="93" t="s">
        <v>50</v>
      </c>
      <c r="P10" s="144" t="s">
        <v>59</v>
      </c>
      <c r="Q10" s="145"/>
      <c r="R10" s="46">
        <f t="shared" ref="R10:R30" si="0">(C10*D10)/1000000</f>
        <v>0</v>
      </c>
      <c r="S10" s="47">
        <f t="shared" ref="S10:S30" si="1">R10*E10</f>
        <v>0</v>
      </c>
      <c r="T10" s="48"/>
      <c r="U10" s="49">
        <f>S10*T10</f>
        <v>0</v>
      </c>
    </row>
    <row r="11" spans="1:21" s="34" customFormat="1" ht="22" thickBot="1">
      <c r="A11" s="32"/>
      <c r="B11" s="33">
        <v>2</v>
      </c>
      <c r="C11" s="41">
        <v>0</v>
      </c>
      <c r="D11" s="41">
        <v>0</v>
      </c>
      <c r="E11" s="41">
        <v>0</v>
      </c>
      <c r="F11" s="43"/>
      <c r="G11" s="41"/>
      <c r="H11" s="42"/>
      <c r="I11" s="41"/>
      <c r="J11" s="43"/>
      <c r="K11" s="41"/>
      <c r="L11" s="98"/>
      <c r="M11" s="101"/>
      <c r="N11" s="99"/>
      <c r="O11" s="93"/>
      <c r="P11" s="124"/>
      <c r="Q11" s="125"/>
      <c r="R11" s="46">
        <f t="shared" si="0"/>
        <v>0</v>
      </c>
      <c r="S11" s="47">
        <f t="shared" si="1"/>
        <v>0</v>
      </c>
      <c r="T11" s="51"/>
      <c r="U11" s="52">
        <f t="shared" ref="U11:U30" si="2">S11*T11</f>
        <v>0</v>
      </c>
    </row>
    <row r="12" spans="1:21" s="34" customFormat="1" ht="22" thickBot="1">
      <c r="A12" s="32"/>
      <c r="B12" s="33">
        <v>3</v>
      </c>
      <c r="C12" s="41">
        <v>0</v>
      </c>
      <c r="D12" s="41">
        <v>0</v>
      </c>
      <c r="E12" s="41">
        <v>0</v>
      </c>
      <c r="F12" s="43"/>
      <c r="G12" s="41"/>
      <c r="H12" s="42"/>
      <c r="I12" s="41"/>
      <c r="J12" s="43"/>
      <c r="K12" s="41"/>
      <c r="L12" s="98"/>
      <c r="M12" s="101"/>
      <c r="N12" s="99"/>
      <c r="O12" s="93"/>
      <c r="P12" s="124"/>
      <c r="Q12" s="125"/>
      <c r="R12" s="46">
        <f t="shared" si="0"/>
        <v>0</v>
      </c>
      <c r="S12" s="47">
        <f t="shared" si="1"/>
        <v>0</v>
      </c>
      <c r="T12" s="53"/>
      <c r="U12" s="54">
        <f t="shared" si="2"/>
        <v>0</v>
      </c>
    </row>
    <row r="13" spans="1:21" s="34" customFormat="1" ht="22" thickBot="1">
      <c r="A13" s="32"/>
      <c r="B13" s="33">
        <v>4</v>
      </c>
      <c r="C13" s="41">
        <v>0</v>
      </c>
      <c r="D13" s="41">
        <v>0</v>
      </c>
      <c r="E13" s="41">
        <v>0</v>
      </c>
      <c r="F13" s="43"/>
      <c r="G13" s="41"/>
      <c r="H13" s="42"/>
      <c r="I13" s="41"/>
      <c r="J13" s="43"/>
      <c r="K13" s="41"/>
      <c r="L13" s="98"/>
      <c r="M13" s="101"/>
      <c r="N13" s="99"/>
      <c r="O13" s="93"/>
      <c r="P13" s="124"/>
      <c r="Q13" s="125"/>
      <c r="R13" s="46">
        <f t="shared" si="0"/>
        <v>0</v>
      </c>
      <c r="S13" s="47">
        <f t="shared" si="1"/>
        <v>0</v>
      </c>
      <c r="T13" s="53"/>
      <c r="U13" s="54">
        <f t="shared" si="2"/>
        <v>0</v>
      </c>
    </row>
    <row r="14" spans="1:21" s="34" customFormat="1" ht="22" thickBot="1">
      <c r="A14" s="32"/>
      <c r="B14" s="33">
        <v>5</v>
      </c>
      <c r="C14" s="41">
        <v>0</v>
      </c>
      <c r="D14" s="41">
        <v>0</v>
      </c>
      <c r="E14" s="41">
        <v>0</v>
      </c>
      <c r="F14" s="43"/>
      <c r="G14" s="41"/>
      <c r="H14" s="42"/>
      <c r="I14" s="41"/>
      <c r="J14" s="43"/>
      <c r="K14" s="41"/>
      <c r="L14" s="98"/>
      <c r="M14" s="101"/>
      <c r="N14" s="99"/>
      <c r="O14" s="93"/>
      <c r="P14" s="124"/>
      <c r="Q14" s="125"/>
      <c r="R14" s="46">
        <f t="shared" si="0"/>
        <v>0</v>
      </c>
      <c r="S14" s="47">
        <f t="shared" si="1"/>
        <v>0</v>
      </c>
      <c r="T14" s="53"/>
      <c r="U14" s="54">
        <f t="shared" si="2"/>
        <v>0</v>
      </c>
    </row>
    <row r="15" spans="1:21" s="34" customFormat="1" ht="22" thickBot="1">
      <c r="A15" s="32"/>
      <c r="B15" s="33">
        <v>6</v>
      </c>
      <c r="C15" s="41">
        <v>0</v>
      </c>
      <c r="D15" s="41">
        <v>0</v>
      </c>
      <c r="E15" s="41">
        <v>0</v>
      </c>
      <c r="F15" s="43"/>
      <c r="G15" s="41"/>
      <c r="H15" s="42"/>
      <c r="I15" s="41"/>
      <c r="J15" s="43"/>
      <c r="K15" s="41"/>
      <c r="L15" s="98"/>
      <c r="M15" s="101"/>
      <c r="N15" s="99"/>
      <c r="O15" s="93"/>
      <c r="P15" s="124"/>
      <c r="Q15" s="125"/>
      <c r="R15" s="46">
        <f t="shared" si="0"/>
        <v>0</v>
      </c>
      <c r="S15" s="47">
        <f t="shared" si="1"/>
        <v>0</v>
      </c>
      <c r="T15" s="53"/>
      <c r="U15" s="54">
        <f t="shared" si="2"/>
        <v>0</v>
      </c>
    </row>
    <row r="16" spans="1:21" s="34" customFormat="1" ht="22" thickBot="1">
      <c r="A16" s="32"/>
      <c r="B16" s="33">
        <v>7</v>
      </c>
      <c r="C16" s="41">
        <v>0</v>
      </c>
      <c r="D16" s="41">
        <v>0</v>
      </c>
      <c r="E16" s="41">
        <v>0</v>
      </c>
      <c r="F16" s="43"/>
      <c r="G16" s="41"/>
      <c r="H16" s="42"/>
      <c r="I16" s="41"/>
      <c r="J16" s="43"/>
      <c r="K16" s="41"/>
      <c r="L16" s="98"/>
      <c r="M16" s="101"/>
      <c r="N16" s="99"/>
      <c r="O16" s="93"/>
      <c r="P16" s="124"/>
      <c r="Q16" s="125"/>
      <c r="R16" s="46">
        <f t="shared" si="0"/>
        <v>0</v>
      </c>
      <c r="S16" s="47">
        <f t="shared" si="1"/>
        <v>0</v>
      </c>
      <c r="T16" s="53"/>
      <c r="U16" s="54">
        <f t="shared" si="2"/>
        <v>0</v>
      </c>
    </row>
    <row r="17" spans="1:21" s="34" customFormat="1" ht="22" thickBot="1">
      <c r="A17" s="32"/>
      <c r="B17" s="33">
        <v>8</v>
      </c>
      <c r="C17" s="41">
        <v>0</v>
      </c>
      <c r="D17" s="41">
        <v>0</v>
      </c>
      <c r="E17" s="41">
        <v>0</v>
      </c>
      <c r="F17" s="43"/>
      <c r="G17" s="41"/>
      <c r="H17" s="42"/>
      <c r="I17" s="41"/>
      <c r="J17" s="43"/>
      <c r="K17" s="41"/>
      <c r="L17" s="98"/>
      <c r="M17" s="101"/>
      <c r="N17" s="99"/>
      <c r="O17" s="93"/>
      <c r="P17" s="124"/>
      <c r="Q17" s="125"/>
      <c r="R17" s="46">
        <f t="shared" si="0"/>
        <v>0</v>
      </c>
      <c r="S17" s="47">
        <f t="shared" si="1"/>
        <v>0</v>
      </c>
      <c r="T17" s="53"/>
      <c r="U17" s="54">
        <f t="shared" si="2"/>
        <v>0</v>
      </c>
    </row>
    <row r="18" spans="1:21" s="34" customFormat="1" ht="22" thickBot="1">
      <c r="A18" s="32"/>
      <c r="B18" s="33">
        <v>9</v>
      </c>
      <c r="C18" s="41">
        <v>0</v>
      </c>
      <c r="D18" s="41">
        <v>0</v>
      </c>
      <c r="E18" s="41">
        <v>0</v>
      </c>
      <c r="F18" s="43"/>
      <c r="G18" s="41"/>
      <c r="H18" s="42"/>
      <c r="I18" s="41"/>
      <c r="J18" s="43"/>
      <c r="K18" s="41"/>
      <c r="L18" s="98"/>
      <c r="M18" s="101"/>
      <c r="N18" s="99"/>
      <c r="O18" s="93"/>
      <c r="P18" s="124"/>
      <c r="Q18" s="125"/>
      <c r="R18" s="46">
        <f t="shared" si="0"/>
        <v>0</v>
      </c>
      <c r="S18" s="47">
        <f t="shared" si="1"/>
        <v>0</v>
      </c>
      <c r="T18" s="53"/>
      <c r="U18" s="54">
        <f t="shared" si="2"/>
        <v>0</v>
      </c>
    </row>
    <row r="19" spans="1:21" s="34" customFormat="1" ht="22" thickBot="1">
      <c r="A19" s="32"/>
      <c r="B19" s="33">
        <v>10</v>
      </c>
      <c r="C19" s="41">
        <v>0</v>
      </c>
      <c r="D19" s="41">
        <v>0</v>
      </c>
      <c r="E19" s="41">
        <v>0</v>
      </c>
      <c r="F19" s="43"/>
      <c r="G19" s="41"/>
      <c r="H19" s="42"/>
      <c r="I19" s="41"/>
      <c r="J19" s="43"/>
      <c r="K19" s="41"/>
      <c r="L19" s="98"/>
      <c r="M19" s="101"/>
      <c r="N19" s="99"/>
      <c r="O19" s="93"/>
      <c r="P19" s="124"/>
      <c r="Q19" s="125"/>
      <c r="R19" s="46">
        <f t="shared" si="0"/>
        <v>0</v>
      </c>
      <c r="S19" s="47">
        <f t="shared" si="1"/>
        <v>0</v>
      </c>
      <c r="T19" s="53"/>
      <c r="U19" s="54">
        <f t="shared" si="2"/>
        <v>0</v>
      </c>
    </row>
    <row r="20" spans="1:21" s="34" customFormat="1" ht="22" thickBot="1">
      <c r="A20" s="32"/>
      <c r="B20" s="33">
        <v>11</v>
      </c>
      <c r="C20" s="41">
        <v>0</v>
      </c>
      <c r="D20" s="41">
        <v>0</v>
      </c>
      <c r="E20" s="41">
        <v>0</v>
      </c>
      <c r="F20" s="43"/>
      <c r="G20" s="41"/>
      <c r="H20" s="42"/>
      <c r="I20" s="41"/>
      <c r="J20" s="43"/>
      <c r="K20" s="41"/>
      <c r="L20" s="98"/>
      <c r="M20" s="101"/>
      <c r="N20" s="99"/>
      <c r="O20" s="93"/>
      <c r="P20" s="124"/>
      <c r="Q20" s="125"/>
      <c r="R20" s="46">
        <f t="shared" si="0"/>
        <v>0</v>
      </c>
      <c r="S20" s="47">
        <f t="shared" si="1"/>
        <v>0</v>
      </c>
      <c r="T20" s="53"/>
      <c r="U20" s="54">
        <f t="shared" si="2"/>
        <v>0</v>
      </c>
    </row>
    <row r="21" spans="1:21" s="34" customFormat="1" ht="22" thickBot="1">
      <c r="A21" s="32"/>
      <c r="B21" s="33">
        <v>12</v>
      </c>
      <c r="C21" s="41">
        <v>0</v>
      </c>
      <c r="D21" s="41">
        <v>0</v>
      </c>
      <c r="E21" s="41">
        <v>0</v>
      </c>
      <c r="F21" s="43"/>
      <c r="G21" s="41"/>
      <c r="H21" s="42"/>
      <c r="I21" s="41"/>
      <c r="J21" s="43"/>
      <c r="K21" s="41"/>
      <c r="L21" s="98"/>
      <c r="M21" s="101"/>
      <c r="N21" s="99"/>
      <c r="O21" s="93"/>
      <c r="P21" s="124"/>
      <c r="Q21" s="125"/>
      <c r="R21" s="46">
        <f t="shared" si="0"/>
        <v>0</v>
      </c>
      <c r="S21" s="47">
        <f t="shared" si="1"/>
        <v>0</v>
      </c>
      <c r="T21" s="53"/>
      <c r="U21" s="54">
        <f t="shared" si="2"/>
        <v>0</v>
      </c>
    </row>
    <row r="22" spans="1:21" s="34" customFormat="1" ht="22" thickBot="1">
      <c r="A22" s="32"/>
      <c r="B22" s="33">
        <v>13</v>
      </c>
      <c r="C22" s="41">
        <v>0</v>
      </c>
      <c r="D22" s="41">
        <v>0</v>
      </c>
      <c r="E22" s="41">
        <v>0</v>
      </c>
      <c r="F22" s="43"/>
      <c r="G22" s="41"/>
      <c r="H22" s="42"/>
      <c r="I22" s="41"/>
      <c r="J22" s="43"/>
      <c r="K22" s="41"/>
      <c r="L22" s="98"/>
      <c r="M22" s="101"/>
      <c r="N22" s="99"/>
      <c r="O22" s="93"/>
      <c r="P22" s="124"/>
      <c r="Q22" s="125"/>
      <c r="R22" s="46">
        <f t="shared" si="0"/>
        <v>0</v>
      </c>
      <c r="S22" s="47">
        <f t="shared" si="1"/>
        <v>0</v>
      </c>
      <c r="T22" s="53"/>
      <c r="U22" s="54">
        <f t="shared" si="2"/>
        <v>0</v>
      </c>
    </row>
    <row r="23" spans="1:21" s="34" customFormat="1" ht="22" thickBot="1">
      <c r="A23" s="32"/>
      <c r="B23" s="33">
        <v>14</v>
      </c>
      <c r="C23" s="41">
        <v>0</v>
      </c>
      <c r="D23" s="41">
        <v>0</v>
      </c>
      <c r="E23" s="41">
        <v>0</v>
      </c>
      <c r="F23" s="43"/>
      <c r="G23" s="41"/>
      <c r="H23" s="42"/>
      <c r="I23" s="41"/>
      <c r="J23" s="43"/>
      <c r="K23" s="41"/>
      <c r="L23" s="98"/>
      <c r="M23" s="101"/>
      <c r="N23" s="99"/>
      <c r="O23" s="93"/>
      <c r="P23" s="124"/>
      <c r="Q23" s="125"/>
      <c r="R23" s="46">
        <f t="shared" si="0"/>
        <v>0</v>
      </c>
      <c r="S23" s="47">
        <f t="shared" si="1"/>
        <v>0</v>
      </c>
      <c r="T23" s="53"/>
      <c r="U23" s="54">
        <f t="shared" si="2"/>
        <v>0</v>
      </c>
    </row>
    <row r="24" spans="1:21" s="34" customFormat="1" ht="22" thickBot="1">
      <c r="A24" s="32"/>
      <c r="B24" s="33">
        <v>15</v>
      </c>
      <c r="C24" s="41">
        <v>0</v>
      </c>
      <c r="D24" s="41">
        <v>0</v>
      </c>
      <c r="E24" s="41">
        <v>0</v>
      </c>
      <c r="F24" s="43"/>
      <c r="G24" s="41"/>
      <c r="H24" s="42"/>
      <c r="I24" s="41"/>
      <c r="J24" s="43"/>
      <c r="K24" s="41"/>
      <c r="L24" s="44"/>
      <c r="M24" s="44"/>
      <c r="N24" s="41"/>
      <c r="O24" s="93"/>
      <c r="P24" s="124"/>
      <c r="Q24" s="125"/>
      <c r="R24" s="46">
        <f t="shared" si="0"/>
        <v>0</v>
      </c>
      <c r="S24" s="47">
        <f t="shared" si="1"/>
        <v>0</v>
      </c>
      <c r="T24" s="53"/>
      <c r="U24" s="54">
        <f t="shared" si="2"/>
        <v>0</v>
      </c>
    </row>
    <row r="25" spans="1:21" s="34" customFormat="1" ht="22" thickBot="1">
      <c r="A25" s="32"/>
      <c r="B25" s="33">
        <v>16</v>
      </c>
      <c r="C25" s="41">
        <v>0</v>
      </c>
      <c r="D25" s="41">
        <v>0</v>
      </c>
      <c r="E25" s="41">
        <v>0</v>
      </c>
      <c r="F25" s="43"/>
      <c r="G25" s="41"/>
      <c r="H25" s="42"/>
      <c r="I25" s="41"/>
      <c r="J25" s="43"/>
      <c r="K25" s="41"/>
      <c r="L25" s="44"/>
      <c r="M25" s="41"/>
      <c r="N25" s="41"/>
      <c r="O25" s="93"/>
      <c r="P25" s="124"/>
      <c r="Q25" s="125"/>
      <c r="R25" s="46">
        <f t="shared" si="0"/>
        <v>0</v>
      </c>
      <c r="S25" s="47">
        <f t="shared" si="1"/>
        <v>0</v>
      </c>
      <c r="T25" s="53"/>
      <c r="U25" s="54">
        <f t="shared" si="2"/>
        <v>0</v>
      </c>
    </row>
    <row r="26" spans="1:21" s="34" customFormat="1" ht="22" thickBot="1">
      <c r="A26" s="32"/>
      <c r="B26" s="33">
        <v>17</v>
      </c>
      <c r="C26" s="41">
        <v>0</v>
      </c>
      <c r="D26" s="41">
        <v>0</v>
      </c>
      <c r="E26" s="41">
        <v>0</v>
      </c>
      <c r="F26" s="43"/>
      <c r="G26" s="41"/>
      <c r="H26" s="42"/>
      <c r="I26" s="41"/>
      <c r="J26" s="43"/>
      <c r="K26" s="41"/>
      <c r="L26" s="44"/>
      <c r="M26" s="45"/>
      <c r="N26" s="41"/>
      <c r="O26" s="93"/>
      <c r="P26" s="124"/>
      <c r="Q26" s="125"/>
      <c r="R26" s="46">
        <f t="shared" si="0"/>
        <v>0</v>
      </c>
      <c r="S26" s="47">
        <f t="shared" si="1"/>
        <v>0</v>
      </c>
      <c r="T26" s="53"/>
      <c r="U26" s="54">
        <f t="shared" si="2"/>
        <v>0</v>
      </c>
    </row>
    <row r="27" spans="1:21" s="34" customFormat="1" ht="22" thickBot="1">
      <c r="A27" s="32"/>
      <c r="B27" s="33">
        <v>18</v>
      </c>
      <c r="C27" s="41">
        <v>0</v>
      </c>
      <c r="D27" s="41">
        <v>0</v>
      </c>
      <c r="E27" s="41">
        <v>0</v>
      </c>
      <c r="F27" s="43"/>
      <c r="G27" s="41"/>
      <c r="H27" s="42"/>
      <c r="I27" s="41"/>
      <c r="J27" s="43"/>
      <c r="K27" s="41"/>
      <c r="L27" s="44"/>
      <c r="M27" s="41"/>
      <c r="N27" s="41"/>
      <c r="O27" s="93"/>
      <c r="P27" s="124"/>
      <c r="Q27" s="125"/>
      <c r="R27" s="46">
        <f t="shared" si="0"/>
        <v>0</v>
      </c>
      <c r="S27" s="47">
        <f t="shared" si="1"/>
        <v>0</v>
      </c>
      <c r="T27" s="53"/>
      <c r="U27" s="54">
        <f t="shared" si="2"/>
        <v>0</v>
      </c>
    </row>
    <row r="28" spans="1:21" s="34" customFormat="1" ht="22" thickBot="1">
      <c r="A28" s="32"/>
      <c r="B28" s="33">
        <v>19</v>
      </c>
      <c r="C28" s="41">
        <v>0</v>
      </c>
      <c r="D28" s="41">
        <v>0</v>
      </c>
      <c r="E28" s="41">
        <v>0</v>
      </c>
      <c r="F28" s="43"/>
      <c r="G28" s="41"/>
      <c r="H28" s="42"/>
      <c r="I28" s="41"/>
      <c r="J28" s="43"/>
      <c r="K28" s="41"/>
      <c r="L28" s="44"/>
      <c r="M28" s="41"/>
      <c r="N28" s="41"/>
      <c r="O28" s="93"/>
      <c r="P28" s="124"/>
      <c r="Q28" s="125"/>
      <c r="R28" s="46">
        <f t="shared" si="0"/>
        <v>0</v>
      </c>
      <c r="S28" s="47">
        <f t="shared" si="1"/>
        <v>0</v>
      </c>
      <c r="T28" s="53"/>
      <c r="U28" s="55">
        <f t="shared" si="2"/>
        <v>0</v>
      </c>
    </row>
    <row r="29" spans="1:21" s="34" customFormat="1" ht="22" thickBot="1">
      <c r="A29" s="32"/>
      <c r="B29" s="33">
        <v>20</v>
      </c>
      <c r="C29" s="41">
        <v>0</v>
      </c>
      <c r="D29" s="41">
        <v>0</v>
      </c>
      <c r="E29" s="41">
        <v>0</v>
      </c>
      <c r="F29" s="43"/>
      <c r="G29" s="41"/>
      <c r="H29" s="42"/>
      <c r="I29" s="41"/>
      <c r="J29" s="43"/>
      <c r="K29" s="41"/>
      <c r="L29" s="44"/>
      <c r="M29" s="41"/>
      <c r="N29" s="41"/>
      <c r="O29" s="93"/>
      <c r="P29" s="124"/>
      <c r="Q29" s="125"/>
      <c r="R29" s="46">
        <f t="shared" si="0"/>
        <v>0</v>
      </c>
      <c r="S29" s="47">
        <f t="shared" si="1"/>
        <v>0</v>
      </c>
      <c r="T29" s="53"/>
      <c r="U29" s="55">
        <f t="shared" si="2"/>
        <v>0</v>
      </c>
    </row>
    <row r="30" spans="1:21" s="34" customFormat="1" ht="22" thickBot="1">
      <c r="A30" s="32"/>
      <c r="B30" s="33">
        <v>21</v>
      </c>
      <c r="C30" s="41">
        <v>0</v>
      </c>
      <c r="D30" s="41">
        <v>0</v>
      </c>
      <c r="E30" s="41">
        <v>0</v>
      </c>
      <c r="F30" s="43"/>
      <c r="G30" s="41"/>
      <c r="H30" s="42"/>
      <c r="I30" s="41"/>
      <c r="J30" s="43"/>
      <c r="K30" s="41"/>
      <c r="L30" s="44"/>
      <c r="M30" s="41"/>
      <c r="N30" s="41"/>
      <c r="O30" s="93"/>
      <c r="P30" s="124"/>
      <c r="Q30" s="125"/>
      <c r="R30" s="46">
        <f t="shared" si="0"/>
        <v>0</v>
      </c>
      <c r="S30" s="47">
        <f t="shared" si="1"/>
        <v>0</v>
      </c>
      <c r="T30" s="53"/>
      <c r="U30" s="55">
        <f t="shared" si="2"/>
        <v>0</v>
      </c>
    </row>
    <row r="31" spans="1:21" s="34" customFormat="1" ht="35" customHeight="1" thickBot="1">
      <c r="A31" s="32"/>
      <c r="B31" s="118" t="s">
        <v>62</v>
      </c>
      <c r="C31" s="119"/>
      <c r="D31" s="120"/>
      <c r="E31" s="35">
        <f>SUM(E10:E30)</f>
        <v>0</v>
      </c>
      <c r="F31" s="36"/>
      <c r="G31" s="103" t="s">
        <v>63</v>
      </c>
      <c r="H31" s="105"/>
      <c r="I31" s="37">
        <f>SUM(I10:I30)</f>
        <v>0</v>
      </c>
      <c r="J31" s="38"/>
      <c r="K31" s="39">
        <f>SUM(K10:K30)</f>
        <v>0</v>
      </c>
      <c r="L31" s="203" t="s">
        <v>21</v>
      </c>
      <c r="M31" s="204"/>
      <c r="N31" s="204"/>
      <c r="O31" s="205"/>
      <c r="P31" s="103" t="s">
        <v>64</v>
      </c>
      <c r="Q31" s="104"/>
      <c r="R31" s="105"/>
      <c r="S31" s="40">
        <f>SUM(S10:S30)</f>
        <v>0</v>
      </c>
      <c r="U31" s="56">
        <f>SUM(U10:U30)</f>
        <v>0</v>
      </c>
    </row>
    <row r="32" spans="1:21" ht="25" customHeight="1" thickBot="1">
      <c r="A32" s="21"/>
      <c r="B32" s="210" t="s">
        <v>84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2"/>
    </row>
    <row r="33" spans="1:21" ht="26" customHeight="1" thickBot="1">
      <c r="A33" s="21"/>
      <c r="B33" s="26" t="s">
        <v>7</v>
      </c>
      <c r="C33" s="213" t="s">
        <v>81</v>
      </c>
      <c r="D33" s="214"/>
      <c r="E33" s="214"/>
      <c r="F33" s="214"/>
      <c r="G33" s="214"/>
      <c r="H33" s="214"/>
      <c r="I33" s="214"/>
      <c r="J33" s="214"/>
      <c r="K33" s="214"/>
      <c r="L33" s="215"/>
      <c r="M33" s="27" t="s">
        <v>82</v>
      </c>
      <c r="N33" s="216" t="s">
        <v>85</v>
      </c>
      <c r="O33" s="217"/>
      <c r="P33" s="217"/>
      <c r="Q33" s="217"/>
      <c r="R33" s="218"/>
      <c r="S33" s="219" t="s">
        <v>83</v>
      </c>
      <c r="T33" s="220"/>
      <c r="U33" s="221"/>
    </row>
    <row r="34" spans="1:21" ht="36" customHeight="1" thickBot="1">
      <c r="A34" s="21"/>
      <c r="B34" s="26">
        <v>1</v>
      </c>
      <c r="C34" s="115" t="s">
        <v>87</v>
      </c>
      <c r="D34" s="116"/>
      <c r="E34" s="116"/>
      <c r="F34" s="116"/>
      <c r="G34" s="116"/>
      <c r="H34" s="116"/>
      <c r="I34" s="116"/>
      <c r="J34" s="116"/>
      <c r="K34" s="116"/>
      <c r="L34" s="117"/>
      <c r="M34" s="31">
        <v>0</v>
      </c>
      <c r="N34" s="109">
        <v>350</v>
      </c>
      <c r="O34" s="110"/>
      <c r="P34" s="110"/>
      <c r="Q34" s="110"/>
      <c r="R34" s="111"/>
      <c r="S34" s="106">
        <f>M34*N34</f>
        <v>0</v>
      </c>
      <c r="T34" s="107"/>
      <c r="U34" s="108"/>
    </row>
    <row r="35" spans="1:21" ht="35" customHeight="1" thickBot="1">
      <c r="A35" s="21"/>
      <c r="B35" s="26">
        <v>2</v>
      </c>
      <c r="C35" s="115" t="s">
        <v>95</v>
      </c>
      <c r="D35" s="116"/>
      <c r="E35" s="116"/>
      <c r="F35" s="116"/>
      <c r="G35" s="116"/>
      <c r="H35" s="116"/>
      <c r="I35" s="116"/>
      <c r="J35" s="116"/>
      <c r="K35" s="116"/>
      <c r="L35" s="117"/>
      <c r="M35" s="31">
        <v>0</v>
      </c>
      <c r="N35" s="109">
        <v>3000</v>
      </c>
      <c r="O35" s="110"/>
      <c r="P35" s="110"/>
      <c r="Q35" s="110"/>
      <c r="R35" s="111"/>
      <c r="S35" s="106">
        <f>M35*N35</f>
        <v>0</v>
      </c>
      <c r="T35" s="107"/>
      <c r="U35" s="108"/>
    </row>
    <row r="36" spans="1:21" ht="35" customHeight="1" thickBot="1">
      <c r="A36" s="21"/>
      <c r="B36" s="26">
        <v>3</v>
      </c>
      <c r="C36" s="112"/>
      <c r="D36" s="113"/>
      <c r="E36" s="113"/>
      <c r="F36" s="113"/>
      <c r="G36" s="113"/>
      <c r="H36" s="113"/>
      <c r="I36" s="113"/>
      <c r="J36" s="113"/>
      <c r="K36" s="113"/>
      <c r="L36" s="114"/>
      <c r="M36" s="31"/>
      <c r="N36" s="109"/>
      <c r="O36" s="110"/>
      <c r="P36" s="110"/>
      <c r="Q36" s="110"/>
      <c r="R36" s="111"/>
      <c r="S36" s="106">
        <f>M36*N36</f>
        <v>0</v>
      </c>
      <c r="T36" s="107"/>
      <c r="U36" s="108"/>
    </row>
    <row r="37" spans="1:21" ht="35" customHeight="1" thickBot="1">
      <c r="A37" s="21"/>
      <c r="B37" s="26">
        <v>4</v>
      </c>
      <c r="C37" s="121"/>
      <c r="D37" s="122"/>
      <c r="E37" s="122"/>
      <c r="F37" s="122"/>
      <c r="G37" s="122"/>
      <c r="H37" s="122"/>
      <c r="I37" s="122"/>
      <c r="J37" s="122"/>
      <c r="K37" s="122"/>
      <c r="L37" s="123"/>
      <c r="M37" s="31"/>
      <c r="N37" s="109"/>
      <c r="O37" s="110"/>
      <c r="P37" s="110"/>
      <c r="Q37" s="110"/>
      <c r="R37" s="111"/>
      <c r="S37" s="106">
        <f>M37*N37</f>
        <v>0</v>
      </c>
      <c r="T37" s="107"/>
      <c r="U37" s="108"/>
    </row>
    <row r="38" spans="1:21" ht="34" customHeight="1" thickBot="1">
      <c r="A38" s="21"/>
      <c r="B38" s="26">
        <v>5</v>
      </c>
      <c r="C38" s="222"/>
      <c r="D38" s="116"/>
      <c r="E38" s="116"/>
      <c r="F38" s="116"/>
      <c r="G38" s="116"/>
      <c r="H38" s="116"/>
      <c r="I38" s="116"/>
      <c r="J38" s="116"/>
      <c r="K38" s="116"/>
      <c r="L38" s="117"/>
      <c r="M38" s="31"/>
      <c r="N38" s="109"/>
      <c r="O38" s="110"/>
      <c r="P38" s="110"/>
      <c r="Q38" s="110"/>
      <c r="R38" s="111"/>
      <c r="S38" s="106">
        <f>M38*N38</f>
        <v>0</v>
      </c>
      <c r="T38" s="107"/>
      <c r="U38" s="108"/>
    </row>
    <row r="39" spans="1:21" s="19" customFormat="1" ht="23" customHeight="1" thickBot="1">
      <c r="A39" s="18"/>
      <c r="B39" s="223" t="s">
        <v>98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5"/>
      <c r="P39" s="225"/>
      <c r="Q39" s="225"/>
      <c r="R39" s="225"/>
      <c r="S39" s="225"/>
      <c r="T39" s="225"/>
      <c r="U39" s="226"/>
    </row>
    <row r="40" spans="1:21" s="29" customFormat="1" ht="25" customHeight="1" thickBot="1">
      <c r="A40" s="28"/>
      <c r="B40" s="227" t="s">
        <v>22</v>
      </c>
      <c r="C40" s="228"/>
      <c r="D40" s="229">
        <f>U31</f>
        <v>0</v>
      </c>
      <c r="E40" s="230"/>
      <c r="F40" s="200"/>
      <c r="G40" s="231" t="s">
        <v>23</v>
      </c>
      <c r="H40" s="200"/>
      <c r="I40" s="199" t="s">
        <v>24</v>
      </c>
      <c r="J40" s="199"/>
      <c r="K40" s="200"/>
      <c r="L40" s="201">
        <f>(D40+D41+D42+D43)*(100%-G41)</f>
        <v>0</v>
      </c>
      <c r="M40" s="202"/>
      <c r="N40" s="202"/>
      <c r="O40" s="206" t="s">
        <v>74</v>
      </c>
      <c r="P40" s="207"/>
      <c r="Q40" s="207"/>
      <c r="R40" s="207"/>
      <c r="S40" s="207"/>
      <c r="T40" s="241" t="s">
        <v>99</v>
      </c>
      <c r="U40" s="242"/>
    </row>
    <row r="41" spans="1:21" s="29" customFormat="1" ht="25" customHeight="1" thickBot="1">
      <c r="A41" s="28"/>
      <c r="B41" s="279" t="s">
        <v>25</v>
      </c>
      <c r="C41" s="228"/>
      <c r="D41" s="280">
        <f>I31*50</f>
        <v>0</v>
      </c>
      <c r="E41" s="230"/>
      <c r="F41" s="200"/>
      <c r="G41" s="245">
        <v>0</v>
      </c>
      <c r="H41" s="246"/>
      <c r="I41" s="199" t="s">
        <v>60</v>
      </c>
      <c r="J41" s="199"/>
      <c r="K41" s="200"/>
      <c r="L41" s="229">
        <f>L40*0.7</f>
        <v>0</v>
      </c>
      <c r="M41" s="230"/>
      <c r="N41" s="230"/>
      <c r="O41" s="208"/>
      <c r="P41" s="209"/>
      <c r="Q41" s="209"/>
      <c r="R41" s="209"/>
      <c r="S41" s="209"/>
      <c r="T41" s="243"/>
      <c r="U41" s="244"/>
    </row>
    <row r="42" spans="1:21" s="29" customFormat="1" ht="25" customHeight="1" thickBot="1">
      <c r="A42" s="28"/>
      <c r="B42" s="279" t="s">
        <v>26</v>
      </c>
      <c r="C42" s="228"/>
      <c r="D42" s="280">
        <f>K31*700</f>
        <v>0</v>
      </c>
      <c r="E42" s="230"/>
      <c r="F42" s="200"/>
      <c r="G42" s="247"/>
      <c r="H42" s="248"/>
      <c r="I42" s="249" t="s">
        <v>27</v>
      </c>
      <c r="J42" s="249"/>
      <c r="K42" s="250"/>
      <c r="L42" s="251">
        <f>L40-L41</f>
        <v>0</v>
      </c>
      <c r="M42" s="252"/>
      <c r="N42" s="252"/>
      <c r="O42" s="208"/>
      <c r="P42" s="209"/>
      <c r="Q42" s="209"/>
      <c r="R42" s="209"/>
      <c r="S42" s="209"/>
      <c r="T42" s="243"/>
      <c r="U42" s="244"/>
    </row>
    <row r="43" spans="1:21" s="29" customFormat="1" ht="25" customHeight="1" thickBot="1">
      <c r="A43" s="30"/>
      <c r="B43" s="279" t="s">
        <v>86</v>
      </c>
      <c r="C43" s="228"/>
      <c r="D43" s="280">
        <f>SUM(S34:U38)</f>
        <v>0</v>
      </c>
      <c r="E43" s="230"/>
      <c r="F43" s="230"/>
      <c r="G43" s="281" t="s">
        <v>90</v>
      </c>
      <c r="H43" s="282"/>
      <c r="I43" s="282"/>
      <c r="J43" s="282"/>
      <c r="K43" s="282"/>
      <c r="L43" s="282"/>
      <c r="M43" s="282"/>
      <c r="N43" s="283"/>
      <c r="O43" s="268" t="s">
        <v>73</v>
      </c>
      <c r="P43" s="269"/>
      <c r="Q43" s="269"/>
      <c r="R43" s="269"/>
      <c r="S43" s="269"/>
      <c r="T43" s="275" t="s">
        <v>73</v>
      </c>
      <c r="U43" s="276"/>
    </row>
    <row r="44" spans="1:21" ht="23" customHeight="1" thickBot="1">
      <c r="A44" s="6"/>
      <c r="B44" s="253"/>
      <c r="C44" s="254"/>
      <c r="D44" s="254"/>
      <c r="E44" s="255"/>
      <c r="F44" s="6"/>
      <c r="G44" s="272"/>
      <c r="H44" s="273"/>
      <c r="I44" s="273"/>
      <c r="J44" s="273"/>
      <c r="K44" s="273"/>
      <c r="L44" s="273"/>
      <c r="M44" s="274"/>
      <c r="N44" s="58"/>
      <c r="O44" s="270"/>
      <c r="P44" s="271"/>
      <c r="Q44" s="271"/>
      <c r="R44" s="271"/>
      <c r="S44" s="271"/>
      <c r="T44" s="277"/>
      <c r="U44" s="278"/>
    </row>
    <row r="45" spans="1:21" ht="23" customHeight="1">
      <c r="A45" s="6"/>
      <c r="B45" s="256"/>
      <c r="C45" s="257"/>
      <c r="D45" s="257"/>
      <c r="E45" s="258"/>
      <c r="F45" s="21"/>
      <c r="G45" s="232" t="s">
        <v>92</v>
      </c>
      <c r="H45" s="233"/>
      <c r="I45" s="233"/>
      <c r="J45" s="233"/>
      <c r="K45" s="233"/>
      <c r="L45" s="233"/>
      <c r="M45" s="234"/>
      <c r="N45" s="22"/>
      <c r="O45" s="262" t="s">
        <v>101</v>
      </c>
      <c r="P45" s="263"/>
      <c r="Q45" s="263"/>
      <c r="R45" s="263"/>
      <c r="S45" s="263"/>
      <c r="T45" s="263"/>
      <c r="U45" s="264"/>
    </row>
    <row r="46" spans="1:21" ht="24" customHeight="1">
      <c r="A46" s="6"/>
      <c r="B46" s="256"/>
      <c r="C46" s="257"/>
      <c r="D46" s="257"/>
      <c r="E46" s="258"/>
      <c r="F46" s="21"/>
      <c r="G46" s="235"/>
      <c r="H46" s="236"/>
      <c r="I46" s="236"/>
      <c r="J46" s="236"/>
      <c r="K46" s="236"/>
      <c r="L46" s="236"/>
      <c r="M46" s="237"/>
      <c r="N46" s="22"/>
      <c r="O46" s="262"/>
      <c r="P46" s="263"/>
      <c r="Q46" s="263"/>
      <c r="R46" s="263"/>
      <c r="S46" s="263"/>
      <c r="T46" s="263"/>
      <c r="U46" s="264"/>
    </row>
    <row r="47" spans="1:21" ht="15" customHeight="1">
      <c r="A47" s="6"/>
      <c r="B47" s="256"/>
      <c r="C47" s="257"/>
      <c r="D47" s="257"/>
      <c r="E47" s="258"/>
      <c r="F47" s="21"/>
      <c r="G47" s="235"/>
      <c r="H47" s="236"/>
      <c r="I47" s="236"/>
      <c r="J47" s="236"/>
      <c r="K47" s="236"/>
      <c r="L47" s="236"/>
      <c r="M47" s="237"/>
      <c r="N47" s="22"/>
      <c r="O47" s="262"/>
      <c r="P47" s="263"/>
      <c r="Q47" s="263"/>
      <c r="R47" s="263"/>
      <c r="S47" s="263"/>
      <c r="T47" s="263"/>
      <c r="U47" s="264"/>
    </row>
    <row r="48" spans="1:21" ht="15" customHeight="1">
      <c r="A48" s="6"/>
      <c r="B48" s="256"/>
      <c r="C48" s="257"/>
      <c r="D48" s="257"/>
      <c r="E48" s="258"/>
      <c r="F48" s="21"/>
      <c r="G48" s="235"/>
      <c r="H48" s="236"/>
      <c r="I48" s="236"/>
      <c r="J48" s="236"/>
      <c r="K48" s="236"/>
      <c r="L48" s="236"/>
      <c r="M48" s="237"/>
      <c r="N48" s="22"/>
      <c r="O48" s="262"/>
      <c r="P48" s="263"/>
      <c r="Q48" s="263"/>
      <c r="R48" s="263"/>
      <c r="S48" s="263"/>
      <c r="T48" s="263"/>
      <c r="U48" s="264"/>
    </row>
    <row r="49" spans="1:21" ht="15" customHeight="1">
      <c r="A49" s="6"/>
      <c r="B49" s="256"/>
      <c r="C49" s="257"/>
      <c r="D49" s="257"/>
      <c r="E49" s="258"/>
      <c r="F49" s="21"/>
      <c r="G49" s="235"/>
      <c r="H49" s="236"/>
      <c r="I49" s="236"/>
      <c r="J49" s="236"/>
      <c r="K49" s="236"/>
      <c r="L49" s="236"/>
      <c r="M49" s="237"/>
      <c r="N49" s="22"/>
      <c r="O49" s="262"/>
      <c r="P49" s="263"/>
      <c r="Q49" s="263"/>
      <c r="R49" s="263"/>
      <c r="S49" s="263"/>
      <c r="T49" s="263"/>
      <c r="U49" s="264"/>
    </row>
    <row r="50" spans="1:21" ht="15" customHeight="1">
      <c r="A50" s="6"/>
      <c r="B50" s="256"/>
      <c r="C50" s="257"/>
      <c r="D50" s="257"/>
      <c r="E50" s="258"/>
      <c r="F50" s="21"/>
      <c r="G50" s="235"/>
      <c r="H50" s="236"/>
      <c r="I50" s="236"/>
      <c r="J50" s="236"/>
      <c r="K50" s="236"/>
      <c r="L50" s="236"/>
      <c r="M50" s="237"/>
      <c r="N50" s="22"/>
      <c r="O50" s="262"/>
      <c r="P50" s="263"/>
      <c r="Q50" s="263"/>
      <c r="R50" s="263"/>
      <c r="S50" s="263"/>
      <c r="T50" s="263"/>
      <c r="U50" s="264"/>
    </row>
    <row r="51" spans="1:21" ht="15" customHeight="1" thickBot="1">
      <c r="A51" s="6"/>
      <c r="B51" s="259"/>
      <c r="C51" s="260"/>
      <c r="D51" s="260"/>
      <c r="E51" s="261"/>
      <c r="F51" s="21"/>
      <c r="G51" s="238"/>
      <c r="H51" s="239"/>
      <c r="I51" s="239"/>
      <c r="J51" s="239"/>
      <c r="K51" s="239"/>
      <c r="L51" s="239"/>
      <c r="M51" s="240"/>
      <c r="N51" s="22"/>
      <c r="O51" s="265"/>
      <c r="P51" s="266"/>
      <c r="Q51" s="266"/>
      <c r="R51" s="266"/>
      <c r="S51" s="266"/>
      <c r="T51" s="266"/>
      <c r="U51" s="267"/>
    </row>
    <row r="52" spans="1:21" ht="15" hidden="1" customHeight="1" thickBot="1">
      <c r="A52" s="6"/>
      <c r="B52" s="6"/>
      <c r="C52" s="6"/>
      <c r="D52" s="6"/>
      <c r="E52" s="6"/>
      <c r="F52" s="6"/>
      <c r="G52" s="23"/>
      <c r="H52" s="24"/>
      <c r="I52" s="24"/>
      <c r="J52" s="24"/>
      <c r="K52" s="24"/>
      <c r="L52" s="24"/>
      <c r="M52" s="24"/>
      <c r="N52" s="6"/>
      <c r="O52" s="8"/>
      <c r="P52" s="6"/>
      <c r="Q52" s="6"/>
      <c r="R52" s="6"/>
      <c r="S52" s="6"/>
      <c r="T52" s="6"/>
      <c r="U52" s="6"/>
    </row>
    <row r="53" spans="1:21" ht="15" hidden="1" customHeight="1">
      <c r="A53" s="6"/>
      <c r="B53" s="6"/>
      <c r="C53" s="6"/>
      <c r="D53" s="6"/>
      <c r="E53" s="6"/>
      <c r="F53" s="6"/>
      <c r="G53" s="7"/>
      <c r="H53" s="6"/>
      <c r="I53" s="6"/>
      <c r="J53" s="6"/>
      <c r="K53" s="6"/>
      <c r="L53" s="6"/>
      <c r="M53" s="6"/>
      <c r="N53" s="6"/>
      <c r="O53" s="8"/>
      <c r="P53" s="6"/>
      <c r="Q53" s="6"/>
      <c r="R53" s="6"/>
      <c r="S53" s="6"/>
      <c r="T53" s="6"/>
      <c r="U53" s="6"/>
    </row>
    <row r="54" spans="1:21" ht="15" hidden="1" customHeight="1">
      <c r="A54" s="6"/>
      <c r="B54" s="6"/>
      <c r="C54" s="6"/>
      <c r="D54" s="6"/>
      <c r="E54" s="6"/>
      <c r="F54" s="6"/>
      <c r="G54" s="7"/>
      <c r="H54" s="6"/>
      <c r="I54" s="6"/>
      <c r="J54" s="6"/>
      <c r="K54" s="6"/>
      <c r="L54" s="6"/>
      <c r="M54" s="6"/>
      <c r="N54" s="6"/>
      <c r="O54" s="8"/>
      <c r="P54" s="6"/>
      <c r="Q54" s="6"/>
      <c r="R54" s="6"/>
      <c r="S54" s="6"/>
      <c r="T54" s="6"/>
      <c r="U54" s="6"/>
    </row>
    <row r="55" spans="1:21" ht="15" hidden="1" customHeight="1">
      <c r="A55" s="6"/>
      <c r="B55" s="6"/>
      <c r="C55" s="6"/>
      <c r="D55" s="6"/>
      <c r="E55" s="6"/>
      <c r="F55" s="6"/>
      <c r="G55" s="7"/>
      <c r="H55" s="6"/>
      <c r="I55" s="6"/>
      <c r="J55" s="6"/>
      <c r="K55" s="6"/>
      <c r="L55" s="6"/>
      <c r="M55" s="6"/>
      <c r="N55" s="6"/>
      <c r="O55" s="8"/>
      <c r="P55" s="6"/>
      <c r="Q55" s="6"/>
      <c r="R55" s="6"/>
      <c r="S55" s="6"/>
      <c r="T55" s="6"/>
      <c r="U55" s="6"/>
    </row>
    <row r="56" spans="1:21" ht="15" hidden="1" customHeight="1">
      <c r="A56" s="6"/>
      <c r="B56" s="6"/>
      <c r="C56" s="6"/>
      <c r="D56" s="6"/>
      <c r="E56" s="6"/>
      <c r="F56" s="6"/>
      <c r="G56" s="7"/>
      <c r="H56" s="6"/>
      <c r="I56" s="6"/>
      <c r="J56" s="6"/>
      <c r="K56" s="6"/>
      <c r="L56" s="6"/>
      <c r="M56" s="6"/>
      <c r="N56" s="6"/>
      <c r="O56" s="8"/>
      <c r="P56" s="6"/>
      <c r="Q56" s="6"/>
      <c r="R56" s="6"/>
      <c r="S56" s="6"/>
      <c r="T56" s="6"/>
      <c r="U56" s="6"/>
    </row>
    <row r="57" spans="1:21" ht="15" hidden="1" customHeight="1">
      <c r="A57" s="6"/>
      <c r="B57" s="6"/>
      <c r="C57" s="6"/>
      <c r="D57" s="6"/>
      <c r="E57" s="6"/>
      <c r="F57" s="6"/>
      <c r="G57" s="7"/>
      <c r="H57" s="6"/>
      <c r="I57" s="6"/>
      <c r="J57" s="6"/>
      <c r="K57" s="6"/>
      <c r="L57" s="6"/>
      <c r="M57" s="6"/>
      <c r="N57" s="6"/>
      <c r="O57" s="8"/>
      <c r="P57" s="6"/>
      <c r="Q57" s="6"/>
      <c r="R57" s="6"/>
      <c r="S57" s="6"/>
      <c r="T57" s="6"/>
      <c r="U57" s="6"/>
    </row>
    <row r="58" spans="1:21" ht="15" hidden="1" customHeight="1">
      <c r="A58" s="6"/>
      <c r="B58" s="6"/>
      <c r="C58" s="6"/>
      <c r="D58" s="6"/>
      <c r="E58" s="6"/>
      <c r="F58" s="6"/>
      <c r="G58" s="7"/>
      <c r="H58" s="6"/>
      <c r="I58" s="6"/>
      <c r="J58" s="6"/>
      <c r="K58" s="6"/>
      <c r="L58" s="6"/>
      <c r="M58" s="6"/>
      <c r="N58" s="6"/>
      <c r="O58" s="8"/>
      <c r="P58" s="6"/>
      <c r="Q58" s="6"/>
      <c r="R58" s="6"/>
      <c r="S58" s="6"/>
      <c r="T58" s="6"/>
      <c r="U58" s="6"/>
    </row>
    <row r="59" spans="1:21" ht="15" hidden="1" customHeight="1">
      <c r="A59" s="6"/>
      <c r="B59" s="6"/>
      <c r="C59" s="6"/>
      <c r="D59" s="6"/>
      <c r="E59" s="6"/>
      <c r="F59" s="6"/>
      <c r="G59" s="7"/>
      <c r="H59" s="6"/>
      <c r="I59" s="6"/>
      <c r="J59" s="6"/>
      <c r="K59" s="6"/>
      <c r="L59" s="6"/>
      <c r="M59" s="6"/>
      <c r="N59" s="6"/>
      <c r="O59" s="8"/>
      <c r="P59" s="6"/>
      <c r="Q59" s="6"/>
      <c r="R59" s="6"/>
      <c r="S59" s="6"/>
      <c r="T59" s="6"/>
      <c r="U59" s="6"/>
    </row>
    <row r="60" spans="1:21" ht="15" hidden="1" customHeight="1">
      <c r="A60" s="6"/>
      <c r="B60" s="6"/>
      <c r="C60" s="6"/>
      <c r="D60" s="6"/>
      <c r="E60" s="6"/>
      <c r="F60" s="6"/>
      <c r="G60" s="7"/>
      <c r="H60" s="6"/>
      <c r="I60" s="6"/>
      <c r="J60" s="6"/>
      <c r="K60" s="6"/>
      <c r="L60" s="6"/>
      <c r="M60" s="6"/>
      <c r="N60" s="6"/>
      <c r="O60" s="8"/>
      <c r="P60" s="6"/>
      <c r="Q60" s="6"/>
      <c r="R60" s="6"/>
      <c r="S60" s="6"/>
      <c r="T60" s="6"/>
      <c r="U60" s="6"/>
    </row>
    <row r="61" spans="1:21" ht="15" hidden="1" customHeight="1"/>
    <row r="62" spans="1:21" ht="15" hidden="1" customHeight="1">
      <c r="A62" s="6"/>
      <c r="B62" s="6"/>
      <c r="C62" s="6"/>
      <c r="D62" s="6"/>
      <c r="E62" s="6"/>
      <c r="F62" s="6"/>
      <c r="G62" s="7"/>
      <c r="H62" s="6"/>
      <c r="I62" s="6"/>
      <c r="J62" s="6"/>
      <c r="K62" s="6"/>
      <c r="L62" s="6"/>
      <c r="M62" s="6"/>
      <c r="N62" s="6"/>
      <c r="O62" s="8"/>
      <c r="P62" s="6"/>
      <c r="Q62" s="6"/>
      <c r="R62" s="6"/>
      <c r="S62" s="6"/>
      <c r="T62" s="6"/>
      <c r="U62" s="6"/>
    </row>
    <row r="63" spans="1:21" ht="15" hidden="1" customHeight="1">
      <c r="A63" s="6"/>
      <c r="B63" s="6"/>
      <c r="C63" s="6"/>
      <c r="D63" s="6"/>
      <c r="E63" s="6"/>
      <c r="F63" s="6"/>
      <c r="G63" s="7"/>
      <c r="H63" s="6"/>
      <c r="I63" s="6"/>
      <c r="J63" s="6"/>
      <c r="K63" s="6"/>
      <c r="L63" s="6"/>
      <c r="M63" s="6"/>
      <c r="N63" s="6"/>
      <c r="O63" s="8"/>
      <c r="P63" s="6"/>
      <c r="Q63" s="6"/>
      <c r="R63" s="6"/>
      <c r="S63" s="6"/>
      <c r="T63" s="6"/>
      <c r="U63" s="6"/>
    </row>
    <row r="64" spans="1:21" ht="15" hidden="1" customHeight="1">
      <c r="A64" s="6"/>
      <c r="B64" s="6"/>
      <c r="C64" s="6"/>
      <c r="D64" s="6"/>
      <c r="E64" s="6"/>
      <c r="F64" s="6"/>
      <c r="G64" s="7"/>
      <c r="H64" s="6"/>
      <c r="I64" s="6"/>
      <c r="J64" s="6"/>
      <c r="K64" s="6"/>
      <c r="L64" s="6"/>
      <c r="M64" s="6"/>
      <c r="N64" s="6"/>
      <c r="O64" s="8"/>
      <c r="P64" s="6"/>
      <c r="Q64" s="6"/>
      <c r="R64" s="6"/>
      <c r="S64" s="6"/>
      <c r="T64" s="6"/>
      <c r="U64" s="6"/>
    </row>
    <row r="65" spans="1:21" ht="15" hidden="1" customHeight="1">
      <c r="A65" s="6"/>
      <c r="B65" s="6"/>
      <c r="C65" s="6"/>
      <c r="D65" s="6"/>
      <c r="E65" s="6"/>
      <c r="F65" s="6"/>
      <c r="G65" s="7"/>
      <c r="H65" s="6"/>
      <c r="I65" s="6"/>
      <c r="J65" s="6"/>
      <c r="K65" s="6"/>
      <c r="L65" s="6"/>
      <c r="M65" s="6"/>
      <c r="N65" s="6"/>
      <c r="O65" s="8"/>
      <c r="P65" s="6"/>
      <c r="Q65" s="6"/>
      <c r="R65" s="6"/>
      <c r="S65" s="6"/>
      <c r="T65" s="6"/>
      <c r="U65" s="6"/>
    </row>
    <row r="66" spans="1:21" ht="15" hidden="1" customHeight="1">
      <c r="A66" s="6"/>
      <c r="B66" s="6"/>
      <c r="C66" s="6"/>
      <c r="D66" s="6"/>
      <c r="E66" s="6"/>
      <c r="F66" s="6"/>
      <c r="G66" s="7"/>
      <c r="H66" s="6"/>
      <c r="I66" s="6"/>
      <c r="J66" s="6"/>
      <c r="K66" s="6"/>
      <c r="L66" s="6"/>
      <c r="M66" s="6"/>
      <c r="N66" s="6"/>
      <c r="O66" s="8"/>
      <c r="P66" s="6"/>
      <c r="Q66" s="6"/>
      <c r="R66" s="6"/>
      <c r="S66" s="6"/>
      <c r="T66" s="6"/>
      <c r="U66" s="6"/>
    </row>
    <row r="67" spans="1:21" ht="15" hidden="1" customHeight="1">
      <c r="A67" s="6"/>
      <c r="B67" s="6"/>
      <c r="C67" s="6"/>
      <c r="D67" s="6"/>
      <c r="E67" s="6"/>
      <c r="F67" s="6"/>
      <c r="G67" s="7"/>
      <c r="H67" s="6"/>
      <c r="I67" s="6"/>
      <c r="J67" s="6"/>
      <c r="K67" s="6"/>
      <c r="L67" s="6"/>
      <c r="M67" s="6"/>
      <c r="N67" s="6"/>
      <c r="O67" s="8"/>
      <c r="P67" s="6"/>
      <c r="Q67" s="6"/>
      <c r="R67" s="6"/>
      <c r="S67" s="6"/>
      <c r="T67" s="6"/>
      <c r="U67" s="6"/>
    </row>
    <row r="68" spans="1:21" ht="15" hidden="1" customHeight="1">
      <c r="A68" s="6"/>
      <c r="B68" s="6"/>
      <c r="C68" s="6"/>
      <c r="D68" s="6"/>
      <c r="E68" s="6"/>
      <c r="F68" s="6"/>
      <c r="G68" s="7"/>
      <c r="H68" s="6"/>
      <c r="I68" s="6"/>
      <c r="J68" s="6"/>
      <c r="K68" s="6"/>
      <c r="L68" s="6"/>
      <c r="M68" s="6"/>
      <c r="N68" s="6"/>
      <c r="O68" s="8"/>
      <c r="P68" s="6"/>
      <c r="Q68" s="6"/>
      <c r="R68" s="6"/>
      <c r="S68" s="6"/>
      <c r="T68" s="6"/>
      <c r="U68" s="6"/>
    </row>
    <row r="69" spans="1:21" ht="15" hidden="1" customHeight="1">
      <c r="A69" s="6"/>
      <c r="B69" s="6"/>
      <c r="C69" s="6"/>
      <c r="D69" s="6"/>
      <c r="E69" s="6"/>
      <c r="F69" s="6"/>
      <c r="G69" s="7"/>
      <c r="H69" s="6"/>
      <c r="I69" s="6"/>
      <c r="J69" s="6"/>
      <c r="K69" s="6"/>
      <c r="L69" s="6"/>
      <c r="M69" s="6"/>
      <c r="N69" s="6"/>
      <c r="O69" s="8"/>
      <c r="P69" s="6"/>
      <c r="Q69" s="6"/>
      <c r="R69" s="6"/>
      <c r="S69" s="6"/>
      <c r="T69" s="6"/>
      <c r="U69" s="6"/>
    </row>
    <row r="70" spans="1:21" ht="15" hidden="1" customHeight="1">
      <c r="A70" s="6"/>
      <c r="B70" s="6"/>
      <c r="C70" s="6"/>
      <c r="D70" s="6"/>
      <c r="E70" s="6"/>
      <c r="F70" s="6"/>
      <c r="G70" s="7"/>
      <c r="H70" s="6"/>
      <c r="I70" s="6"/>
      <c r="J70" s="6"/>
      <c r="K70" s="6"/>
      <c r="L70" s="6"/>
      <c r="M70" s="6"/>
      <c r="N70" s="6"/>
      <c r="O70" s="8"/>
      <c r="P70" s="6"/>
      <c r="Q70" s="6"/>
      <c r="R70" s="6"/>
      <c r="S70" s="6"/>
      <c r="T70" s="6"/>
      <c r="U70" s="6"/>
    </row>
    <row r="71" spans="1:21" ht="15" hidden="1" customHeight="1">
      <c r="A71" s="6"/>
      <c r="B71" s="6"/>
      <c r="C71" s="6"/>
      <c r="D71" s="6"/>
      <c r="E71" s="6"/>
      <c r="F71" s="6"/>
      <c r="G71" s="7"/>
      <c r="H71" s="6"/>
      <c r="I71" s="6"/>
      <c r="J71" s="6"/>
      <c r="K71" s="6"/>
      <c r="L71" s="6"/>
      <c r="M71" s="6"/>
      <c r="N71" s="6"/>
      <c r="O71" s="8"/>
      <c r="P71" s="6"/>
      <c r="Q71" s="6"/>
      <c r="R71" s="6"/>
      <c r="S71" s="6"/>
      <c r="T71" s="6"/>
      <c r="U71" s="6"/>
    </row>
    <row r="72" spans="1:21" ht="15" hidden="1" customHeight="1">
      <c r="A72" s="6"/>
      <c r="B72" s="6"/>
      <c r="C72" s="6"/>
      <c r="D72" s="6"/>
      <c r="E72" s="6"/>
      <c r="F72" s="6"/>
      <c r="G72" s="7"/>
      <c r="H72" s="6"/>
      <c r="I72" s="6"/>
      <c r="J72" s="6"/>
      <c r="K72" s="6"/>
      <c r="L72" s="6"/>
      <c r="M72" s="6"/>
      <c r="N72" s="6"/>
      <c r="O72" s="8"/>
      <c r="P72" s="6"/>
      <c r="Q72" s="6"/>
      <c r="R72" s="6"/>
      <c r="S72" s="6"/>
      <c r="T72" s="6"/>
      <c r="U72" s="6"/>
    </row>
    <row r="73" spans="1:21" ht="15.75" customHeight="1"/>
    <row r="74" spans="1:21" ht="15.75" customHeight="1"/>
    <row r="75" spans="1:21" ht="15.75" customHeight="1"/>
    <row r="76" spans="1:21" ht="15.75" customHeight="1"/>
    <row r="77" spans="1:21" ht="15.75" customHeight="1"/>
    <row r="78" spans="1:21" ht="15.75" customHeight="1"/>
    <row r="79" spans="1:21" ht="15.75" customHeight="1"/>
    <row r="80" spans="1:2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autoFilter ref="B3:U31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hiddenButton="1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hiddenButton="1" showButton="0"/>
    <filterColumn colId="17" hiddenButton="1" showButton="0"/>
    <filterColumn colId="18" hiddenButton="1" showButton="0"/>
  </autoFilter>
  <mergeCells count="103">
    <mergeCell ref="G45:M51"/>
    <mergeCell ref="T40:U42"/>
    <mergeCell ref="G41:H42"/>
    <mergeCell ref="I41:K41"/>
    <mergeCell ref="L41:N41"/>
    <mergeCell ref="I42:K42"/>
    <mergeCell ref="L42:N42"/>
    <mergeCell ref="B44:E51"/>
    <mergeCell ref="O45:U51"/>
    <mergeCell ref="O43:S44"/>
    <mergeCell ref="G44:M44"/>
    <mergeCell ref="T43:U44"/>
    <mergeCell ref="B43:C43"/>
    <mergeCell ref="D43:F43"/>
    <mergeCell ref="B42:C42"/>
    <mergeCell ref="D42:F42"/>
    <mergeCell ref="G43:N43"/>
    <mergeCell ref="B41:C41"/>
    <mergeCell ref="D41:F41"/>
    <mergeCell ref="P21:Q21"/>
    <mergeCell ref="P22:Q22"/>
    <mergeCell ref="P23:Q23"/>
    <mergeCell ref="I40:K40"/>
    <mergeCell ref="L40:N40"/>
    <mergeCell ref="P29:Q29"/>
    <mergeCell ref="P30:Q30"/>
    <mergeCell ref="P24:Q24"/>
    <mergeCell ref="P25:Q25"/>
    <mergeCell ref="P26:Q26"/>
    <mergeCell ref="P27:Q27"/>
    <mergeCell ref="P28:Q28"/>
    <mergeCell ref="L31:O31"/>
    <mergeCell ref="O40:S42"/>
    <mergeCell ref="B32:U32"/>
    <mergeCell ref="C33:L33"/>
    <mergeCell ref="N33:R33"/>
    <mergeCell ref="S33:U33"/>
    <mergeCell ref="C38:L38"/>
    <mergeCell ref="N38:R38"/>
    <mergeCell ref="B39:U39"/>
    <mergeCell ref="B40:C40"/>
    <mergeCell ref="D40:F40"/>
    <mergeCell ref="G40:H40"/>
    <mergeCell ref="B2:U2"/>
    <mergeCell ref="B3:U3"/>
    <mergeCell ref="B4:E4"/>
    <mergeCell ref="F4:I4"/>
    <mergeCell ref="L4:O4"/>
    <mergeCell ref="P4:U6"/>
    <mergeCell ref="F5:O5"/>
    <mergeCell ref="B5:E5"/>
    <mergeCell ref="B6:E6"/>
    <mergeCell ref="J4:K4"/>
    <mergeCell ref="J6:K6"/>
    <mergeCell ref="F6:I6"/>
    <mergeCell ref="U8:U9"/>
    <mergeCell ref="B7:E7"/>
    <mergeCell ref="L7:O7"/>
    <mergeCell ref="P7:U7"/>
    <mergeCell ref="J7:K7"/>
    <mergeCell ref="F7:I7"/>
    <mergeCell ref="K8:L8"/>
    <mergeCell ref="I8:J8"/>
    <mergeCell ref="N6:O6"/>
    <mergeCell ref="T8:T9"/>
    <mergeCell ref="P20:Q20"/>
    <mergeCell ref="B8:B9"/>
    <mergeCell ref="C8:D8"/>
    <mergeCell ref="E8:E9"/>
    <mergeCell ref="F8:F9"/>
    <mergeCell ref="M8:M9"/>
    <mergeCell ref="P8:Q9"/>
    <mergeCell ref="R8:R9"/>
    <mergeCell ref="S8:S9"/>
    <mergeCell ref="G8:G9"/>
    <mergeCell ref="H8:H9"/>
    <mergeCell ref="N8:O8"/>
    <mergeCell ref="P19:Q19"/>
    <mergeCell ref="P17:Q17"/>
    <mergeCell ref="P18:Q18"/>
    <mergeCell ref="P10:Q10"/>
    <mergeCell ref="P11:Q11"/>
    <mergeCell ref="P12:Q12"/>
    <mergeCell ref="P13:Q13"/>
    <mergeCell ref="P14:Q14"/>
    <mergeCell ref="P15:Q15"/>
    <mergeCell ref="P16:Q16"/>
    <mergeCell ref="P31:R31"/>
    <mergeCell ref="G31:H31"/>
    <mergeCell ref="S38:U38"/>
    <mergeCell ref="S35:U35"/>
    <mergeCell ref="S36:U36"/>
    <mergeCell ref="S34:U34"/>
    <mergeCell ref="N34:R34"/>
    <mergeCell ref="N35:R35"/>
    <mergeCell ref="N36:R36"/>
    <mergeCell ref="C36:L36"/>
    <mergeCell ref="C35:L35"/>
    <mergeCell ref="C34:L34"/>
    <mergeCell ref="B31:D31"/>
    <mergeCell ref="S37:U37"/>
    <mergeCell ref="C37:L37"/>
    <mergeCell ref="N37:R37"/>
  </mergeCells>
  <phoneticPr fontId="7" type="noConversion"/>
  <pageMargins left="0.25" right="0.25" top="0.75" bottom="0.75" header="0.3" footer="0.3"/>
  <pageSetup scale="32" orientation="landscape" r:id="rId1"/>
  <headerFooter>
    <oddFooter>&amp;C000000&amp;P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3424664C-E699-4DE8-94DD-9D4DCFA1F5C4}">
          <x14:formula1>
            <xm:f>Лист1!$B$4:$B$9</xm:f>
          </x14:formula1>
          <xm:sqref>F8:F30</xm:sqref>
        </x14:dataValidation>
        <x14:dataValidation type="list" allowBlank="1" showInputMessage="1" showErrorMessage="1" xr:uid="{A74CF66D-60FB-4090-8898-37125ACA44D0}">
          <x14:formula1>
            <xm:f>Лист1!$C$10:$C$16</xm:f>
          </x14:formula1>
          <xm:sqref>H8:H30</xm:sqref>
        </x14:dataValidation>
        <x14:dataValidation type="list" allowBlank="1" showInputMessage="1" showErrorMessage="1" xr:uid="{B6A3AADA-2F40-44E9-931D-4A63794FC8B6}">
          <x14:formula1>
            <xm:f>Лист1!$F$25:$F$29</xm:f>
          </x14:formula1>
          <xm:sqref>F7:I7</xm:sqref>
        </x14:dataValidation>
        <x14:dataValidation type="list" allowBlank="1" showInputMessage="1" showErrorMessage="1" xr:uid="{DDA8EBAD-1BC0-4479-A4F1-F61FC4DA55E4}">
          <x14:formula1>
            <xm:f>Лист1!$H$30:$H$40</xm:f>
          </x14:formula1>
          <xm:sqref>O9:O30</xm:sqref>
        </x14:dataValidation>
        <x14:dataValidation type="list" allowBlank="1" showInputMessage="1" showErrorMessage="1" xr:uid="{11356101-1228-42BC-965F-CE25FC313226}">
          <x14:formula1>
            <xm:f>Лист1!$D$18:$D$21</xm:f>
          </x14:formula1>
          <xm:sqref>P8:Q9</xm:sqref>
        </x14:dataValidation>
        <x14:dataValidation type="list" allowBlank="1" showInputMessage="1" showErrorMessage="1" xr:uid="{F1755C58-EF54-4757-A7A3-5AAC6ACD53AF}">
          <x14:formula1>
            <xm:f>Лист1!$D$17:$D$21</xm:f>
          </x14:formula1>
          <xm:sqref>P10:Q30</xm:sqref>
        </x14:dataValidation>
        <x14:dataValidation type="list" allowBlank="1" showInputMessage="1" showErrorMessage="1" xr:uid="{46E46F23-72FC-4387-A8E6-455D834E9A09}">
          <x14:formula1>
            <xm:f>Лист1!$K$44:$K$50</xm:f>
          </x14:formula1>
          <xm:sqref>L9</xm:sqref>
        </x14:dataValidation>
        <x14:dataValidation type="list" allowBlank="1" showInputMessage="1" showErrorMessage="1" xr:uid="{0CB50128-A436-47BD-9740-0D57DD1FC8CE}">
          <x14:formula1>
            <xm:f>Лист1!$E$21:$E$27</xm:f>
          </x14:formula1>
          <xm:sqref>J9:J30 L10:L30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685A-954A-4534-B49D-A560EBC852E4}">
  <sheetPr>
    <pageSetUpPr fitToPage="1"/>
  </sheetPr>
  <dimension ref="A1:U950"/>
  <sheetViews>
    <sheetView showGridLines="0" showZeros="0" topLeftCell="A2" zoomScale="50" zoomScaleNormal="40" zoomScaleSheetLayoutView="55" workbookViewId="0">
      <selection activeCell="M19" sqref="M19"/>
    </sheetView>
  </sheetViews>
  <sheetFormatPr baseColWidth="10" defaultColWidth="14.5" defaultRowHeight="15" customHeight="1"/>
  <cols>
    <col min="1" max="1" width="4.83203125" customWidth="1"/>
    <col min="2" max="2" width="5.5" customWidth="1"/>
    <col min="3" max="3" width="16.5" customWidth="1"/>
    <col min="4" max="4" width="18.6640625" customWidth="1"/>
    <col min="5" max="5" width="13.83203125" customWidth="1"/>
    <col min="6" max="6" width="11.33203125" customWidth="1"/>
    <col min="7" max="7" width="40.5" customWidth="1"/>
    <col min="8" max="8" width="12.33203125" customWidth="1"/>
    <col min="9" max="9" width="13" customWidth="1"/>
    <col min="10" max="10" width="23.5" customWidth="1"/>
    <col min="11" max="11" width="13.33203125" customWidth="1"/>
    <col min="12" max="12" width="28.5" customWidth="1"/>
    <col min="13" max="13" width="64.5" customWidth="1"/>
    <col min="14" max="14" width="33.5" customWidth="1"/>
    <col min="15" max="15" width="38.5" customWidth="1"/>
    <col min="16" max="16" width="13.6640625" customWidth="1"/>
    <col min="17" max="17" width="6.1640625" customWidth="1"/>
    <col min="18" max="18" width="16.33203125" customWidth="1"/>
    <col min="19" max="19" width="56.6640625" customWidth="1"/>
    <col min="20" max="20" width="0.5" hidden="1" customWidth="1"/>
    <col min="21" max="21" width="11.33203125" hidden="1" customWidth="1"/>
    <col min="22" max="23" width="8" customWidth="1"/>
  </cols>
  <sheetData>
    <row r="1" spans="1:21" ht="15.75" hidden="1" customHeight="1" thickBot="1">
      <c r="A1" s="1"/>
      <c r="B1" s="2"/>
      <c r="C1" s="3"/>
      <c r="D1" s="3"/>
      <c r="E1" s="3"/>
      <c r="F1" s="3"/>
      <c r="G1" s="3"/>
      <c r="H1" s="3"/>
      <c r="I1" s="3"/>
      <c r="J1" s="9"/>
      <c r="K1" s="3"/>
      <c r="L1" s="3"/>
      <c r="M1" s="3"/>
      <c r="N1" s="3"/>
      <c r="O1" s="4"/>
      <c r="P1" s="3"/>
      <c r="Q1" s="3"/>
      <c r="R1" s="9"/>
      <c r="S1" s="9"/>
      <c r="T1" s="9"/>
      <c r="U1" s="5"/>
    </row>
    <row r="2" spans="1:21" ht="15.75" customHeight="1" thickBot="1">
      <c r="A2" s="6"/>
      <c r="B2" s="360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2"/>
    </row>
    <row r="3" spans="1:21" ht="41" customHeight="1" thickBot="1">
      <c r="A3" s="21"/>
      <c r="B3" s="373" t="s">
        <v>75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5"/>
      <c r="T3" s="71"/>
      <c r="U3" s="72"/>
    </row>
    <row r="4" spans="1:21" s="19" customFormat="1" ht="23" customHeight="1" thickBot="1">
      <c r="A4" s="18"/>
      <c r="B4" s="363" t="s">
        <v>0</v>
      </c>
      <c r="C4" s="364"/>
      <c r="D4" s="364"/>
      <c r="E4" s="365"/>
      <c r="F4" s="366" t="str">
        <f>'Бланк Заказа - Tаблица 1'!$F$4</f>
        <v>Ваше ФИО</v>
      </c>
      <c r="G4" s="367"/>
      <c r="H4" s="367"/>
      <c r="I4" s="368"/>
      <c r="J4" s="363" t="s">
        <v>2</v>
      </c>
      <c r="K4" s="369"/>
      <c r="L4" s="370">
        <f>'Бланк Заказа - Tаблица 1'!$L$4</f>
        <v>79999999999</v>
      </c>
      <c r="M4" s="367"/>
      <c r="N4" s="367"/>
      <c r="O4" s="367"/>
      <c r="P4" s="376" t="str">
        <f>'Бланк Заказа - Tаблица 1'!$P$4</f>
        <v>Заказ №</v>
      </c>
      <c r="Q4" s="377"/>
      <c r="R4" s="377"/>
      <c r="S4" s="378"/>
      <c r="T4" s="371"/>
      <c r="U4" s="372"/>
    </row>
    <row r="5" spans="1:21" ht="23" customHeight="1" thickBot="1">
      <c r="A5" s="1"/>
      <c r="B5" s="383" t="s">
        <v>3</v>
      </c>
      <c r="C5" s="384"/>
      <c r="D5" s="384"/>
      <c r="E5" s="385"/>
      <c r="F5" s="383" t="str">
        <f>'Бланк Заказа - Tаблица 1'!$F$5</f>
        <v>Самовывоз</v>
      </c>
      <c r="G5" s="384"/>
      <c r="H5" s="384"/>
      <c r="I5" s="384"/>
      <c r="J5" s="386"/>
      <c r="K5" s="386"/>
      <c r="L5" s="386"/>
      <c r="M5" s="386"/>
      <c r="N5" s="384"/>
      <c r="O5" s="384"/>
      <c r="P5" s="379"/>
      <c r="Q5" s="377"/>
      <c r="R5" s="377"/>
      <c r="S5" s="378"/>
      <c r="T5" s="371"/>
      <c r="U5" s="372"/>
    </row>
    <row r="6" spans="1:21" ht="60.75" customHeight="1" thickBot="1">
      <c r="A6" s="1"/>
      <c r="B6" s="387" t="s">
        <v>91</v>
      </c>
      <c r="C6" s="388"/>
      <c r="D6" s="388"/>
      <c r="E6" s="389"/>
      <c r="F6" s="390">
        <f>'Бланк Заказа - Tаблица 1'!$F$6</f>
        <v>44910</v>
      </c>
      <c r="G6" s="391"/>
      <c r="H6" s="391"/>
      <c r="I6" s="391"/>
      <c r="J6" s="195" t="s">
        <v>89</v>
      </c>
      <c r="K6" s="392"/>
      <c r="L6" s="73" t="str">
        <f>'Бланк Заказа - Tаблица 1'!$L$6</f>
        <v>15</v>
      </c>
      <c r="M6" s="57" t="s">
        <v>93</v>
      </c>
      <c r="N6" s="393">
        <f>'Бланк Заказа - Tаблица 1'!$N$6</f>
        <v>44938</v>
      </c>
      <c r="O6" s="393"/>
      <c r="P6" s="380"/>
      <c r="Q6" s="381"/>
      <c r="R6" s="381"/>
      <c r="S6" s="382"/>
      <c r="T6" s="371"/>
      <c r="U6" s="372"/>
    </row>
    <row r="7" spans="1:21" ht="42.75" customHeight="1" thickBot="1">
      <c r="A7" s="1"/>
      <c r="B7" s="341" t="s">
        <v>58</v>
      </c>
      <c r="C7" s="342"/>
      <c r="D7" s="342"/>
      <c r="E7" s="343"/>
      <c r="F7" s="344" t="str">
        <f>'Бланк Заказа - Tаблица 1'!$F$7</f>
        <v>Илья Шадский</v>
      </c>
      <c r="G7" s="345"/>
      <c r="H7" s="345"/>
      <c r="I7" s="346"/>
      <c r="J7" s="347" t="s">
        <v>6</v>
      </c>
      <c r="K7" s="348"/>
      <c r="L7" s="349" t="str">
        <f>'Бланк Заказа - Tаблица 1'!$L$7</f>
        <v>7(499)647-70-65 (ДОБ2)</v>
      </c>
      <c r="M7" s="350"/>
      <c r="N7" s="351"/>
      <c r="O7" s="351"/>
      <c r="P7" s="329" t="str">
        <f>'Бланк Заказа - Tаблица 1'!$P$7</f>
        <v>Московская обл., Поселок Майдарово ПН-ПТ с 10.00 до 18.00</v>
      </c>
      <c r="Q7" s="330"/>
      <c r="R7" s="330"/>
      <c r="S7" s="331"/>
      <c r="T7" s="34"/>
      <c r="U7" s="34"/>
    </row>
    <row r="8" spans="1:21" ht="20" customHeight="1" thickBot="1">
      <c r="A8" s="1"/>
      <c r="B8" s="352" t="s">
        <v>7</v>
      </c>
      <c r="C8" s="356" t="s">
        <v>8</v>
      </c>
      <c r="D8" s="357"/>
      <c r="E8" s="352" t="s">
        <v>9</v>
      </c>
      <c r="F8" s="352" t="s">
        <v>10</v>
      </c>
      <c r="G8" s="352" t="s">
        <v>11</v>
      </c>
      <c r="H8" s="358" t="s">
        <v>14</v>
      </c>
      <c r="I8" s="142" t="s">
        <v>16</v>
      </c>
      <c r="J8" s="143"/>
      <c r="K8" s="339" t="s">
        <v>44</v>
      </c>
      <c r="L8" s="340"/>
      <c r="M8" s="394" t="s">
        <v>17</v>
      </c>
      <c r="N8" s="354" t="s">
        <v>12</v>
      </c>
      <c r="O8" s="355"/>
      <c r="P8" s="133" t="s">
        <v>13</v>
      </c>
      <c r="Q8" s="332"/>
      <c r="R8" s="137" t="s">
        <v>65</v>
      </c>
      <c r="S8" s="337" t="s">
        <v>66</v>
      </c>
      <c r="T8" s="34"/>
      <c r="U8" s="34"/>
    </row>
    <row r="9" spans="1:21" ht="36" customHeight="1" thickBot="1">
      <c r="A9" s="1"/>
      <c r="B9" s="353"/>
      <c r="C9" s="74" t="s">
        <v>18</v>
      </c>
      <c r="D9" s="74" t="s">
        <v>19</v>
      </c>
      <c r="E9" s="353"/>
      <c r="F9" s="353"/>
      <c r="G9" s="353"/>
      <c r="H9" s="359"/>
      <c r="I9" s="75" t="s">
        <v>48</v>
      </c>
      <c r="J9" s="15" t="s">
        <v>39</v>
      </c>
      <c r="K9" s="76" t="s">
        <v>48</v>
      </c>
      <c r="L9" s="17" t="s">
        <v>39</v>
      </c>
      <c r="M9" s="395"/>
      <c r="N9" s="77" t="s">
        <v>47</v>
      </c>
      <c r="O9" s="78" t="s">
        <v>49</v>
      </c>
      <c r="P9" s="333"/>
      <c r="Q9" s="334"/>
      <c r="R9" s="146"/>
      <c r="S9" s="338"/>
      <c r="T9" s="34"/>
      <c r="U9" s="34"/>
    </row>
    <row r="10" spans="1:21" s="91" customFormat="1" ht="50" customHeight="1" thickBot="1">
      <c r="A10" s="90"/>
      <c r="B10" s="79">
        <v>1</v>
      </c>
      <c r="C10" s="41">
        <f>'Бланк Заказа - Tаблица 1'!$C$10</f>
        <v>0</v>
      </c>
      <c r="D10" s="41">
        <f>'Бланк Заказа - Tаблица 1'!$D10</f>
        <v>0</v>
      </c>
      <c r="E10" s="41">
        <f>'Бланк Заказа - Tаблица 1'!$E10</f>
        <v>0</v>
      </c>
      <c r="F10" s="43">
        <f>'Бланк Заказа - Tаблица 1'!$F10</f>
        <v>16</v>
      </c>
      <c r="G10" s="41">
        <f>'Бланк Заказа - Tаблица 1'!$G10</f>
        <v>0</v>
      </c>
      <c r="H10" s="42" t="str">
        <f>'Бланк Заказа - Tаблица 1'!$H$10</f>
        <v>R2</v>
      </c>
      <c r="I10" s="41">
        <f>'Бланк Заказа - Tаблица 1'!I10</f>
        <v>0</v>
      </c>
      <c r="J10" s="43">
        <f>'Бланк Заказа - Tаблица 1'!J10</f>
        <v>0</v>
      </c>
      <c r="K10" s="44">
        <f>'Бланк Заказа - Tаблица 1'!$K10</f>
        <v>0</v>
      </c>
      <c r="L10" s="44">
        <f>'Бланк Заказа - Tаблица 1'!L10</f>
        <v>0</v>
      </c>
      <c r="M10" s="50">
        <f>'Бланк Заказа - Tаблица 1'!$M16</f>
        <v>0</v>
      </c>
      <c r="N10" s="50" t="str">
        <f>'Бланк Заказа - Tаблица 1'!$N10</f>
        <v>RAL NCS WCP</v>
      </c>
      <c r="O10" s="96" t="str">
        <f>'Бланк Заказа - Tаблица 1'!O10</f>
        <v>1 сторона мат</v>
      </c>
      <c r="P10" s="124" t="str">
        <f>'Бланк Заказа - Tаблица 1'!P10</f>
        <v>нет</v>
      </c>
      <c r="Q10" s="286"/>
      <c r="R10" s="61">
        <f>'Бланк Заказа - Tаблица 1'!$R10</f>
        <v>0</v>
      </c>
      <c r="S10" s="62">
        <f>'Бланк Заказа - Tаблица 1'!$S10</f>
        <v>0</v>
      </c>
    </row>
    <row r="11" spans="1:21" s="91" customFormat="1" ht="50" customHeight="1" thickBot="1">
      <c r="A11" s="90"/>
      <c r="B11" s="79">
        <v>2</v>
      </c>
      <c r="C11" s="41">
        <f>'Бланк Заказа - Tаблица 1'!$C11</f>
        <v>0</v>
      </c>
      <c r="D11" s="41">
        <f>'Бланк Заказа - Tаблица 1'!$D11</f>
        <v>0</v>
      </c>
      <c r="E11" s="41">
        <f>'Бланк Заказа - Tаблица 1'!$E11</f>
        <v>0</v>
      </c>
      <c r="F11" s="43">
        <f>'Бланк Заказа - Tаблица 1'!$F11</f>
        <v>0</v>
      </c>
      <c r="G11" s="41">
        <f>'Бланк Заказа - Tаблица 1'!$G11</f>
        <v>0</v>
      </c>
      <c r="H11" s="42">
        <f>'Бланк Заказа - Tаблица 1'!$H$11</f>
        <v>0</v>
      </c>
      <c r="I11" s="41">
        <f>'Бланк Заказа - Tаблица 1'!I11</f>
        <v>0</v>
      </c>
      <c r="J11" s="43">
        <f>'Бланк Заказа - Tаблица 1'!J11</f>
        <v>0</v>
      </c>
      <c r="K11" s="44">
        <f>'Бланк Заказа - Tаблица 1'!$K11</f>
        <v>0</v>
      </c>
      <c r="L11" s="44">
        <f>'Бланк Заказа - Tаблица 1'!L11</f>
        <v>0</v>
      </c>
      <c r="M11" s="50">
        <f>'Бланк Заказа - Tаблица 1'!$M11</f>
        <v>0</v>
      </c>
      <c r="N11" s="50">
        <f>'Бланк Заказа - Tаблица 1'!$N11</f>
        <v>0</v>
      </c>
      <c r="O11" s="93">
        <f>'Бланк Заказа - Tаблица 1'!O11</f>
        <v>0</v>
      </c>
      <c r="P11" s="124">
        <f>'Бланк Заказа - Tаблица 1'!P11</f>
        <v>0</v>
      </c>
      <c r="Q11" s="286"/>
      <c r="R11" s="61">
        <f>'Бланк Заказа - Tаблица 1'!$R11</f>
        <v>0</v>
      </c>
      <c r="S11" s="62">
        <f>'Бланк Заказа - Tаблица 1'!$S11</f>
        <v>0</v>
      </c>
    </row>
    <row r="12" spans="1:21" s="34" customFormat="1" ht="50" customHeight="1" thickBot="1">
      <c r="A12" s="32"/>
      <c r="B12" s="79">
        <v>3</v>
      </c>
      <c r="C12" s="41">
        <f>'Бланк Заказа - Tаблица 1'!$C12</f>
        <v>0</v>
      </c>
      <c r="D12" s="41">
        <f>'Бланк Заказа - Tаблица 1'!$D12</f>
        <v>0</v>
      </c>
      <c r="E12" s="41">
        <f>'Бланк Заказа - Tаблица 1'!$E12</f>
        <v>0</v>
      </c>
      <c r="F12" s="43">
        <f>'Бланк Заказа - Tаблица 1'!$F12</f>
        <v>0</v>
      </c>
      <c r="G12" s="41">
        <f>'Бланк Заказа - Tаблица 1'!$G12</f>
        <v>0</v>
      </c>
      <c r="H12" s="42">
        <f>'Бланк Заказа - Tаблица 1'!H12</f>
        <v>0</v>
      </c>
      <c r="I12" s="41">
        <f>'Бланк Заказа - Tаблица 1'!I12</f>
        <v>0</v>
      </c>
      <c r="J12" s="43">
        <f>'Бланк Заказа - Tаблица 1'!J12</f>
        <v>0</v>
      </c>
      <c r="K12" s="44">
        <f>'Бланк Заказа - Tаблица 1'!$K12</f>
        <v>0</v>
      </c>
      <c r="L12" s="44">
        <f>'Бланк Заказа - Tаблица 1'!L12</f>
        <v>0</v>
      </c>
      <c r="M12" s="50">
        <f>'Бланк Заказа - Tаблица 1'!$M12</f>
        <v>0</v>
      </c>
      <c r="N12" s="50">
        <f>'Бланк Заказа - Tаблица 1'!$N12</f>
        <v>0</v>
      </c>
      <c r="O12" s="93">
        <f>'Бланк Заказа - Tаблица 1'!O12</f>
        <v>0</v>
      </c>
      <c r="P12" s="124">
        <f>'Бланк Заказа - Tаблица 1'!P12</f>
        <v>0</v>
      </c>
      <c r="Q12" s="286"/>
      <c r="R12" s="61">
        <f>'Бланк Заказа - Tаблица 1'!$R12</f>
        <v>0</v>
      </c>
      <c r="S12" s="62">
        <f>'Бланк Заказа - Tаблица 1'!$S12</f>
        <v>0</v>
      </c>
    </row>
    <row r="13" spans="1:21" s="91" customFormat="1" ht="50" customHeight="1" thickBot="1">
      <c r="A13" s="90"/>
      <c r="B13" s="79">
        <v>4</v>
      </c>
      <c r="C13" s="41">
        <f>'Бланк Заказа - Tаблица 1'!$C13</f>
        <v>0</v>
      </c>
      <c r="D13" s="41">
        <f>'Бланк Заказа - Tаблица 1'!$D13</f>
        <v>0</v>
      </c>
      <c r="E13" s="41">
        <f>'Бланк Заказа - Tаблица 1'!$E13</f>
        <v>0</v>
      </c>
      <c r="F13" s="43">
        <f>'Бланк Заказа - Tаблица 1'!$F13</f>
        <v>0</v>
      </c>
      <c r="G13" s="41">
        <f>'Бланк Заказа - Tаблица 1'!$G13</f>
        <v>0</v>
      </c>
      <c r="H13" s="42">
        <f>'Бланк Заказа - Tаблица 1'!H13</f>
        <v>0</v>
      </c>
      <c r="I13" s="41">
        <f>'Бланк Заказа - Tаблица 1'!I13</f>
        <v>0</v>
      </c>
      <c r="J13" s="43">
        <f>'Бланк Заказа - Tаблица 1'!J13</f>
        <v>0</v>
      </c>
      <c r="K13" s="44">
        <f>'Бланк Заказа - Tаблица 1'!$K13</f>
        <v>0</v>
      </c>
      <c r="L13" s="44">
        <f>'Бланк Заказа - Tаблица 1'!L13</f>
        <v>0</v>
      </c>
      <c r="M13" s="50">
        <f>'Бланк Заказа - Tаблица 1'!$M13</f>
        <v>0</v>
      </c>
      <c r="N13" s="50">
        <f>'Бланк Заказа - Tаблица 1'!$N13</f>
        <v>0</v>
      </c>
      <c r="O13" s="93">
        <f>'Бланк Заказа - Tаблица 1'!O13</f>
        <v>0</v>
      </c>
      <c r="P13" s="124">
        <f>'Бланк Заказа - Tаблица 1'!P13</f>
        <v>0</v>
      </c>
      <c r="Q13" s="286"/>
      <c r="R13" s="61">
        <f>'Бланк Заказа - Tаблица 1'!$R13</f>
        <v>0</v>
      </c>
      <c r="S13" s="62">
        <f>'Бланк Заказа - Tаблица 1'!$S13</f>
        <v>0</v>
      </c>
    </row>
    <row r="14" spans="1:21" s="34" customFormat="1" ht="50" customHeight="1" thickBot="1">
      <c r="A14" s="32"/>
      <c r="B14" s="79">
        <v>5</v>
      </c>
      <c r="C14" s="41">
        <f>'Бланк Заказа - Tаблица 1'!$C14</f>
        <v>0</v>
      </c>
      <c r="D14" s="41">
        <f>'Бланк Заказа - Tаблица 1'!$D14</f>
        <v>0</v>
      </c>
      <c r="E14" s="41">
        <f>'Бланк Заказа - Tаблица 1'!$E14</f>
        <v>0</v>
      </c>
      <c r="F14" s="43">
        <f>'Бланк Заказа - Tаблица 1'!$F14</f>
        <v>0</v>
      </c>
      <c r="G14" s="41">
        <f>'Бланк Заказа - Tаблица 1'!$G14</f>
        <v>0</v>
      </c>
      <c r="H14" s="42">
        <f>'Бланк Заказа - Tаблица 1'!H14</f>
        <v>0</v>
      </c>
      <c r="I14" s="41">
        <f>'Бланк Заказа - Tаблица 1'!I14</f>
        <v>0</v>
      </c>
      <c r="J14" s="43">
        <f>'Бланк Заказа - Tаблица 1'!J14</f>
        <v>0</v>
      </c>
      <c r="K14" s="44">
        <f>'Бланк Заказа - Tаблица 1'!$K14</f>
        <v>0</v>
      </c>
      <c r="L14" s="44">
        <f>'Бланк Заказа - Tаблица 1'!L14</f>
        <v>0</v>
      </c>
      <c r="M14" s="50">
        <f>'Бланк Заказа - Tаблица 1'!$M14</f>
        <v>0</v>
      </c>
      <c r="N14" s="50">
        <f>'Бланк Заказа - Tаблица 1'!$N14</f>
        <v>0</v>
      </c>
      <c r="O14" s="93">
        <f>'Бланк Заказа - Tаблица 1'!O14</f>
        <v>0</v>
      </c>
      <c r="P14" s="124">
        <f>'Бланк Заказа - Tаблица 1'!P14</f>
        <v>0</v>
      </c>
      <c r="Q14" s="286"/>
      <c r="R14" s="61">
        <f>'Бланк Заказа - Tаблица 1'!$R14</f>
        <v>0</v>
      </c>
      <c r="S14" s="62">
        <f>'Бланк Заказа - Tаблица 1'!$S14</f>
        <v>0</v>
      </c>
    </row>
    <row r="15" spans="1:21" s="91" customFormat="1" ht="50" customHeight="1" thickBot="1">
      <c r="A15" s="90"/>
      <c r="B15" s="79">
        <v>6</v>
      </c>
      <c r="C15" s="41">
        <f>'Бланк Заказа - Tаблица 1'!$C15</f>
        <v>0</v>
      </c>
      <c r="D15" s="41">
        <f>'Бланк Заказа - Tаблица 1'!$D15</f>
        <v>0</v>
      </c>
      <c r="E15" s="41">
        <f>'Бланк Заказа - Tаблица 1'!$E15</f>
        <v>0</v>
      </c>
      <c r="F15" s="43">
        <f>'Бланк Заказа - Tаблица 1'!$F15</f>
        <v>0</v>
      </c>
      <c r="G15" s="41">
        <f>'Бланк Заказа - Tаблица 1'!$G15</f>
        <v>0</v>
      </c>
      <c r="H15" s="42">
        <f>'Бланк Заказа - Tаблица 1'!H15</f>
        <v>0</v>
      </c>
      <c r="I15" s="41">
        <f>'Бланк Заказа - Tаблица 1'!I15</f>
        <v>0</v>
      </c>
      <c r="J15" s="43">
        <f>'Бланк Заказа - Tаблица 1'!J15</f>
        <v>0</v>
      </c>
      <c r="K15" s="44">
        <f>'Бланк Заказа - Tаблица 1'!$K15</f>
        <v>0</v>
      </c>
      <c r="L15" s="44">
        <f>'Бланк Заказа - Tаблица 1'!L15</f>
        <v>0</v>
      </c>
      <c r="M15" s="50">
        <f>'Бланк Заказа - Tаблица 1'!$M15</f>
        <v>0</v>
      </c>
      <c r="N15" s="50">
        <f>'Бланк Заказа - Tаблица 1'!$N15</f>
        <v>0</v>
      </c>
      <c r="O15" s="93">
        <f>'Бланк Заказа - Tаблица 1'!O15</f>
        <v>0</v>
      </c>
      <c r="P15" s="124">
        <f>'Бланк Заказа - Tаблица 1'!P15</f>
        <v>0</v>
      </c>
      <c r="Q15" s="286"/>
      <c r="R15" s="61">
        <f>'Бланк Заказа - Tаблица 1'!$R15</f>
        <v>0</v>
      </c>
      <c r="S15" s="62">
        <f>'Бланк Заказа - Tаблица 1'!$S15</f>
        <v>0</v>
      </c>
    </row>
    <row r="16" spans="1:21" s="91" customFormat="1" ht="50" customHeight="1" thickBot="1">
      <c r="A16" s="90"/>
      <c r="B16" s="79">
        <v>7</v>
      </c>
      <c r="C16" s="41">
        <f>'Бланк Заказа - Tаблица 1'!$C16</f>
        <v>0</v>
      </c>
      <c r="D16" s="41">
        <f>'Бланк Заказа - Tаблица 1'!$D16</f>
        <v>0</v>
      </c>
      <c r="E16" s="41">
        <f>'Бланк Заказа - Tаблица 1'!$E16</f>
        <v>0</v>
      </c>
      <c r="F16" s="43">
        <f>'Бланк Заказа - Tаблица 1'!$F16</f>
        <v>0</v>
      </c>
      <c r="G16" s="41">
        <f>'Бланк Заказа - Tаблица 1'!$G16</f>
        <v>0</v>
      </c>
      <c r="H16" s="42">
        <f>'Бланк Заказа - Tаблица 1'!H16</f>
        <v>0</v>
      </c>
      <c r="I16" s="41">
        <f>'Бланк Заказа - Tаблица 1'!I16</f>
        <v>0</v>
      </c>
      <c r="J16" s="43">
        <f>'Бланк Заказа - Tаблица 1'!J16</f>
        <v>0</v>
      </c>
      <c r="K16" s="44">
        <f>'Бланк Заказа - Tаблица 1'!$K16</f>
        <v>0</v>
      </c>
      <c r="L16" s="44">
        <f>'Бланк Заказа - Tаблица 1'!L16</f>
        <v>0</v>
      </c>
      <c r="M16" s="50">
        <f>'Бланк Заказа - Tаблица 1'!$M16</f>
        <v>0</v>
      </c>
      <c r="N16" s="50">
        <f>'Бланк Заказа - Tаблица 1'!$N16</f>
        <v>0</v>
      </c>
      <c r="O16" s="93">
        <f>'Бланк Заказа - Tаблица 1'!O16</f>
        <v>0</v>
      </c>
      <c r="P16" s="124">
        <f>'Бланк Заказа - Tаблица 1'!P16</f>
        <v>0</v>
      </c>
      <c r="Q16" s="286"/>
      <c r="R16" s="61">
        <f>'Бланк Заказа - Tаблица 1'!$R16</f>
        <v>0</v>
      </c>
      <c r="S16" s="62">
        <f>'Бланк Заказа - Tаблица 1'!$S16</f>
        <v>0</v>
      </c>
    </row>
    <row r="17" spans="1:21" s="91" customFormat="1" ht="50" customHeight="1" thickBot="1">
      <c r="A17" s="90"/>
      <c r="B17" s="79">
        <v>8</v>
      </c>
      <c r="C17" s="41">
        <f>'Бланк Заказа - Tаблица 1'!$C17</f>
        <v>0</v>
      </c>
      <c r="D17" s="41">
        <f>'Бланк Заказа - Tаблица 1'!$D17</f>
        <v>0</v>
      </c>
      <c r="E17" s="41">
        <f>'Бланк Заказа - Tаблица 1'!$E17</f>
        <v>0</v>
      </c>
      <c r="F17" s="43">
        <f>'Бланк Заказа - Tаблица 1'!$F17</f>
        <v>0</v>
      </c>
      <c r="G17" s="41">
        <f>'Бланк Заказа - Tаблица 1'!$G17</f>
        <v>0</v>
      </c>
      <c r="H17" s="42">
        <f>'Бланк Заказа - Tаблица 1'!H17</f>
        <v>0</v>
      </c>
      <c r="I17" s="41">
        <f>'Бланк Заказа - Tаблица 1'!I17</f>
        <v>0</v>
      </c>
      <c r="J17" s="43">
        <f>'Бланк Заказа - Tаблица 1'!J17</f>
        <v>0</v>
      </c>
      <c r="K17" s="44">
        <f>'Бланк Заказа - Tаблица 1'!$K17</f>
        <v>0</v>
      </c>
      <c r="L17" s="44">
        <f>'Бланк Заказа - Tаблица 1'!L17</f>
        <v>0</v>
      </c>
      <c r="M17" s="50">
        <f>'Бланк Заказа - Tаблица 1'!$M17</f>
        <v>0</v>
      </c>
      <c r="N17" s="50">
        <f>'Бланк Заказа - Tаблица 1'!$N17</f>
        <v>0</v>
      </c>
      <c r="O17" s="93">
        <f>'Бланк Заказа - Tаблица 1'!O17</f>
        <v>0</v>
      </c>
      <c r="P17" s="124">
        <f>'Бланк Заказа - Tаблица 1'!P17</f>
        <v>0</v>
      </c>
      <c r="Q17" s="286"/>
      <c r="R17" s="61">
        <f>'Бланк Заказа - Tаблица 1'!$R17</f>
        <v>0</v>
      </c>
      <c r="S17" s="62">
        <f>'Бланк Заказа - Tаблица 1'!$S17</f>
        <v>0</v>
      </c>
    </row>
    <row r="18" spans="1:21" s="91" customFormat="1" ht="50" customHeight="1" thickBot="1">
      <c r="A18" s="90"/>
      <c r="B18" s="79">
        <v>9</v>
      </c>
      <c r="C18" s="41">
        <f>'Бланк Заказа - Tаблица 1'!$C18</f>
        <v>0</v>
      </c>
      <c r="D18" s="41">
        <f>'Бланк Заказа - Tаблица 1'!$D18</f>
        <v>0</v>
      </c>
      <c r="E18" s="41">
        <f>'Бланк Заказа - Tаблица 1'!$E18</f>
        <v>0</v>
      </c>
      <c r="F18" s="43">
        <f>'Бланк Заказа - Tаблица 1'!$F18</f>
        <v>0</v>
      </c>
      <c r="G18" s="41">
        <f>'Бланк Заказа - Tаблица 1'!$G18</f>
        <v>0</v>
      </c>
      <c r="H18" s="42">
        <f>'Бланк Заказа - Tаблица 1'!$H$18</f>
        <v>0</v>
      </c>
      <c r="I18" s="41">
        <f>'Бланк Заказа - Tаблица 1'!I18</f>
        <v>0</v>
      </c>
      <c r="J18" s="43">
        <f>'Бланк Заказа - Tаблица 1'!J18</f>
        <v>0</v>
      </c>
      <c r="K18" s="44">
        <f>'Бланк Заказа - Tаблица 1'!$K18</f>
        <v>0</v>
      </c>
      <c r="L18" s="44">
        <f>'Бланк Заказа - Tаблица 1'!L18</f>
        <v>0</v>
      </c>
      <c r="M18" s="50">
        <f>'Бланк Заказа - Tаблица 1'!$M18</f>
        <v>0</v>
      </c>
      <c r="N18" s="50">
        <f>'Бланк Заказа - Tаблица 1'!$N18</f>
        <v>0</v>
      </c>
      <c r="O18" s="93">
        <f>'Бланк Заказа - Tаблица 1'!O18</f>
        <v>0</v>
      </c>
      <c r="P18" s="124">
        <f>'Бланк Заказа - Tаблица 1'!P18</f>
        <v>0</v>
      </c>
      <c r="Q18" s="286"/>
      <c r="R18" s="61">
        <f>'Бланк Заказа - Tаблица 1'!$R18</f>
        <v>0</v>
      </c>
      <c r="S18" s="62">
        <f>'Бланк Заказа - Tаблица 1'!$S18</f>
        <v>0</v>
      </c>
    </row>
    <row r="19" spans="1:21" s="91" customFormat="1" ht="50" customHeight="1" thickBot="1">
      <c r="A19" s="90"/>
      <c r="B19" s="79">
        <v>10</v>
      </c>
      <c r="C19" s="41">
        <f>'Бланк Заказа - Tаблица 1'!$C19</f>
        <v>0</v>
      </c>
      <c r="D19" s="41">
        <f>'Бланк Заказа - Tаблица 1'!$D19</f>
        <v>0</v>
      </c>
      <c r="E19" s="41">
        <f>'Бланк Заказа - Tаблица 1'!$E19</f>
        <v>0</v>
      </c>
      <c r="F19" s="43">
        <f>'Бланк Заказа - Tаблица 1'!$F19</f>
        <v>0</v>
      </c>
      <c r="G19" s="41">
        <f>'Бланк Заказа - Tаблица 1'!$G19</f>
        <v>0</v>
      </c>
      <c r="H19" s="42">
        <f>'Бланк Заказа - Tаблица 1'!H19</f>
        <v>0</v>
      </c>
      <c r="I19" s="41">
        <f>'Бланк Заказа - Tаблица 1'!I19</f>
        <v>0</v>
      </c>
      <c r="J19" s="43">
        <f>'Бланк Заказа - Tаблица 1'!J19</f>
        <v>0</v>
      </c>
      <c r="K19" s="44">
        <f>'Бланк Заказа - Tаблица 1'!$K19</f>
        <v>0</v>
      </c>
      <c r="L19" s="44">
        <f>'Бланк Заказа - Tаблица 1'!L19</f>
        <v>0</v>
      </c>
      <c r="M19" s="50">
        <f>'Бланк Заказа - Tаблица 1'!$M19</f>
        <v>0</v>
      </c>
      <c r="N19" s="50">
        <f>'Бланк Заказа - Tаблица 1'!$N19</f>
        <v>0</v>
      </c>
      <c r="O19" s="93">
        <f>'Бланк Заказа - Tаблица 1'!O19</f>
        <v>0</v>
      </c>
      <c r="P19" s="124">
        <f>'Бланк Заказа - Tаблица 1'!P19</f>
        <v>0</v>
      </c>
      <c r="Q19" s="286"/>
      <c r="R19" s="61">
        <f>'Бланк Заказа - Tаблица 1'!$R19</f>
        <v>0</v>
      </c>
      <c r="S19" s="62">
        <f>'Бланк Заказа - Tаблица 1'!$S19</f>
        <v>0</v>
      </c>
    </row>
    <row r="20" spans="1:21" s="91" customFormat="1" ht="50" customHeight="1" thickBot="1">
      <c r="A20" s="90"/>
      <c r="B20" s="79">
        <v>11</v>
      </c>
      <c r="C20" s="41">
        <f>'Бланк Заказа - Tаблица 1'!$C20</f>
        <v>0</v>
      </c>
      <c r="D20" s="41">
        <f>'Бланк Заказа - Tаблица 1'!$D20</f>
        <v>0</v>
      </c>
      <c r="E20" s="41">
        <f>'Бланк Заказа - Tаблица 1'!$E20</f>
        <v>0</v>
      </c>
      <c r="F20" s="43">
        <f>'Бланк Заказа - Tаблица 1'!$F20</f>
        <v>0</v>
      </c>
      <c r="G20" s="41">
        <f>'Бланк Заказа - Tаблица 1'!$G20</f>
        <v>0</v>
      </c>
      <c r="H20" s="42">
        <f>'Бланк Заказа - Tаблица 1'!H20</f>
        <v>0</v>
      </c>
      <c r="I20" s="41">
        <f>'Бланк Заказа - Tаблица 1'!I20</f>
        <v>0</v>
      </c>
      <c r="J20" s="43">
        <f>'Бланк Заказа - Tаблица 1'!J20</f>
        <v>0</v>
      </c>
      <c r="K20" s="44">
        <f>'Бланк Заказа - Tаблица 1'!$K20</f>
        <v>0</v>
      </c>
      <c r="L20" s="44">
        <f>'Бланк Заказа - Tаблица 1'!L20</f>
        <v>0</v>
      </c>
      <c r="M20" s="50">
        <f>'Бланк Заказа - Tаблица 1'!$M20</f>
        <v>0</v>
      </c>
      <c r="N20" s="50">
        <f>'Бланк Заказа - Tаблица 1'!$N20</f>
        <v>0</v>
      </c>
      <c r="O20" s="93">
        <f>'Бланк Заказа - Tаблица 1'!O20</f>
        <v>0</v>
      </c>
      <c r="P20" s="124">
        <f>'Бланк Заказа - Tаблица 1'!P20</f>
        <v>0</v>
      </c>
      <c r="Q20" s="286"/>
      <c r="R20" s="61">
        <f>'Бланк Заказа - Tаблица 1'!$R20</f>
        <v>0</v>
      </c>
      <c r="S20" s="62">
        <f>'Бланк Заказа - Tаблица 1'!$S20</f>
        <v>0</v>
      </c>
    </row>
    <row r="21" spans="1:21" s="91" customFormat="1" ht="50" customHeight="1" thickBot="1">
      <c r="A21" s="90"/>
      <c r="B21" s="79">
        <v>12</v>
      </c>
      <c r="C21" s="41">
        <f>'Бланк Заказа - Tаблица 1'!$C21</f>
        <v>0</v>
      </c>
      <c r="D21" s="41">
        <f>'Бланк Заказа - Tаблица 1'!$D21</f>
        <v>0</v>
      </c>
      <c r="E21" s="41">
        <f>'Бланк Заказа - Tаблица 1'!$E21</f>
        <v>0</v>
      </c>
      <c r="F21" s="43">
        <f>'Бланк Заказа - Tаблица 1'!$F21</f>
        <v>0</v>
      </c>
      <c r="G21" s="41">
        <f>'Бланк Заказа - Tаблица 1'!$G21</f>
        <v>0</v>
      </c>
      <c r="H21" s="42">
        <f>'Бланк Заказа - Tаблица 1'!H21</f>
        <v>0</v>
      </c>
      <c r="I21" s="41">
        <f>'Бланк Заказа - Tаблица 1'!I21</f>
        <v>0</v>
      </c>
      <c r="J21" s="43">
        <f>'Бланк Заказа - Tаблица 1'!J21</f>
        <v>0</v>
      </c>
      <c r="K21" s="44">
        <f>'Бланк Заказа - Tаблица 1'!$K21</f>
        <v>0</v>
      </c>
      <c r="L21" s="44">
        <f>'Бланк Заказа - Tаблица 1'!L21</f>
        <v>0</v>
      </c>
      <c r="M21" s="50">
        <f>'Бланк Заказа - Tаблица 1'!$M21</f>
        <v>0</v>
      </c>
      <c r="N21" s="50">
        <f>'Бланк Заказа - Tаблица 1'!$N21</f>
        <v>0</v>
      </c>
      <c r="O21" s="93">
        <f>'Бланк Заказа - Tаблица 1'!O21</f>
        <v>0</v>
      </c>
      <c r="P21" s="124">
        <f>'Бланк Заказа - Tаблица 1'!P21</f>
        <v>0</v>
      </c>
      <c r="Q21" s="286"/>
      <c r="R21" s="61">
        <f>'Бланк Заказа - Tаблица 1'!$R21</f>
        <v>0</v>
      </c>
      <c r="S21" s="62">
        <f>'Бланк Заказа - Tаблица 1'!$S21</f>
        <v>0</v>
      </c>
    </row>
    <row r="22" spans="1:21" s="91" customFormat="1" ht="50" customHeight="1" thickBot="1">
      <c r="A22" s="90"/>
      <c r="B22" s="79">
        <v>13</v>
      </c>
      <c r="C22" s="41">
        <f>'Бланк Заказа - Tаблица 1'!$C22</f>
        <v>0</v>
      </c>
      <c r="D22" s="41">
        <f>'Бланк Заказа - Tаблица 1'!$D22</f>
        <v>0</v>
      </c>
      <c r="E22" s="41">
        <f>'Бланк Заказа - Tаблица 1'!$E22</f>
        <v>0</v>
      </c>
      <c r="F22" s="43">
        <f>'Бланк Заказа - Tаблица 1'!$F22</f>
        <v>0</v>
      </c>
      <c r="G22" s="41">
        <f>'Бланк Заказа - Tаблица 1'!$G22</f>
        <v>0</v>
      </c>
      <c r="H22" s="42">
        <f>'Бланк Заказа - Tаблица 1'!H22</f>
        <v>0</v>
      </c>
      <c r="I22" s="41">
        <f>'Бланк Заказа - Tаблица 1'!I22</f>
        <v>0</v>
      </c>
      <c r="J22" s="43">
        <f>'Бланк Заказа - Tаблица 1'!J22</f>
        <v>0</v>
      </c>
      <c r="K22" s="44">
        <f>'Бланк Заказа - Tаблица 1'!$K22</f>
        <v>0</v>
      </c>
      <c r="L22" s="44">
        <f>'Бланк Заказа - Tаблица 1'!L22</f>
        <v>0</v>
      </c>
      <c r="M22" s="50">
        <f>'Бланк Заказа - Tаблица 1'!$M22</f>
        <v>0</v>
      </c>
      <c r="N22" s="50">
        <f>'Бланк Заказа - Tаблица 1'!$N22</f>
        <v>0</v>
      </c>
      <c r="O22" s="93">
        <f>'Бланк Заказа - Tаблица 1'!O22</f>
        <v>0</v>
      </c>
      <c r="P22" s="124">
        <f>'Бланк Заказа - Tаблица 1'!P22</f>
        <v>0</v>
      </c>
      <c r="Q22" s="286"/>
      <c r="R22" s="61">
        <f>'Бланк Заказа - Tаблица 1'!$R22</f>
        <v>0</v>
      </c>
      <c r="S22" s="62">
        <f>'Бланк Заказа - Tаблица 1'!$S22</f>
        <v>0</v>
      </c>
    </row>
    <row r="23" spans="1:21" s="91" customFormat="1" ht="50" customHeight="1" thickBot="1">
      <c r="A23" s="90"/>
      <c r="B23" s="79">
        <v>14</v>
      </c>
      <c r="C23" s="41">
        <f>'Бланк Заказа - Tаблица 1'!$C23</f>
        <v>0</v>
      </c>
      <c r="D23" s="41">
        <f>'Бланк Заказа - Tаблица 1'!$D23</f>
        <v>0</v>
      </c>
      <c r="E23" s="41">
        <f>'Бланк Заказа - Tаблица 1'!$E23</f>
        <v>0</v>
      </c>
      <c r="F23" s="43">
        <f>'Бланк Заказа - Tаблица 1'!$F23</f>
        <v>0</v>
      </c>
      <c r="G23" s="41">
        <f>'Бланк Заказа - Tаблица 1'!$G23</f>
        <v>0</v>
      </c>
      <c r="H23" s="42">
        <f>'Бланк Заказа - Tаблица 1'!H23</f>
        <v>0</v>
      </c>
      <c r="I23" s="41">
        <f>'Бланк Заказа - Tаблица 1'!I23</f>
        <v>0</v>
      </c>
      <c r="J23" s="43">
        <f>'Бланк Заказа - Tаблица 1'!J23</f>
        <v>0</v>
      </c>
      <c r="K23" s="44">
        <f>'Бланк Заказа - Tаблица 1'!$K23</f>
        <v>0</v>
      </c>
      <c r="L23" s="92">
        <f>'Бланк Заказа - Tаблица 1'!L23</f>
        <v>0</v>
      </c>
      <c r="M23" s="50">
        <f>'Бланк Заказа - Tаблица 1'!$M23</f>
        <v>0</v>
      </c>
      <c r="N23" s="50">
        <f>'Бланк Заказа - Tаблица 1'!$N23</f>
        <v>0</v>
      </c>
      <c r="O23" s="93">
        <f>'Бланк Заказа - Tаблица 1'!O23</f>
        <v>0</v>
      </c>
      <c r="P23" s="124">
        <f>'Бланк Заказа - Tаблица 1'!P23</f>
        <v>0</v>
      </c>
      <c r="Q23" s="286"/>
      <c r="R23" s="61">
        <f>'Бланк Заказа - Tаблица 1'!$R23</f>
        <v>0</v>
      </c>
      <c r="S23" s="62">
        <f>'Бланк Заказа - Tаблица 1'!$S23</f>
        <v>0</v>
      </c>
    </row>
    <row r="24" spans="1:21" s="91" customFormat="1" ht="50" customHeight="1" thickBot="1">
      <c r="A24" s="90"/>
      <c r="B24" s="79">
        <v>15</v>
      </c>
      <c r="C24" s="41">
        <f>'Бланк Заказа - Tаблица 1'!$C24</f>
        <v>0</v>
      </c>
      <c r="D24" s="41">
        <f>'Бланк Заказа - Tаблица 1'!$D24</f>
        <v>0</v>
      </c>
      <c r="E24" s="41">
        <f>'Бланк Заказа - Tаблица 1'!$E24</f>
        <v>0</v>
      </c>
      <c r="F24" s="43">
        <f>'Бланк Заказа - Tаблица 1'!$F24</f>
        <v>0</v>
      </c>
      <c r="G24" s="41">
        <f>'Бланк Заказа - Tаблица 1'!$G24</f>
        <v>0</v>
      </c>
      <c r="H24" s="42">
        <f>'Бланк Заказа - Tаблица 1'!H24</f>
        <v>0</v>
      </c>
      <c r="I24" s="41">
        <f>'Бланк Заказа - Tаблица 1'!I24</f>
        <v>0</v>
      </c>
      <c r="J24" s="43">
        <f>'Бланк Заказа - Tаблица 1'!J24</f>
        <v>0</v>
      </c>
      <c r="K24" s="44">
        <f>'Бланк Заказа - Tаблица 1'!$K24</f>
        <v>0</v>
      </c>
      <c r="L24" s="44">
        <f>'Бланк Заказа - Tаблица 1'!L24</f>
        <v>0</v>
      </c>
      <c r="M24" s="50">
        <f>'Бланк Заказа - Tаблица 1'!$M24</f>
        <v>0</v>
      </c>
      <c r="N24" s="50">
        <f>'Бланк Заказа - Tаблица 1'!$N24</f>
        <v>0</v>
      </c>
      <c r="O24" s="93">
        <f>'Бланк Заказа - Tаблица 1'!O24</f>
        <v>0</v>
      </c>
      <c r="P24" s="124">
        <f>'Бланк Заказа - Tаблица 1'!P24</f>
        <v>0</v>
      </c>
      <c r="Q24" s="286"/>
      <c r="R24" s="61">
        <f>'Бланк Заказа - Tаблица 1'!$R24</f>
        <v>0</v>
      </c>
      <c r="S24" s="62">
        <f>'Бланк Заказа - Tаблица 1'!$S24</f>
        <v>0</v>
      </c>
    </row>
    <row r="25" spans="1:21" s="91" customFormat="1" ht="50" customHeight="1" thickBot="1">
      <c r="A25" s="90"/>
      <c r="B25" s="79">
        <v>16</v>
      </c>
      <c r="C25" s="41">
        <f>'Бланк Заказа - Tаблица 1'!$C25</f>
        <v>0</v>
      </c>
      <c r="D25" s="41">
        <f>'Бланк Заказа - Tаблица 1'!$D25</f>
        <v>0</v>
      </c>
      <c r="E25" s="41">
        <f>'Бланк Заказа - Tаблица 1'!$E25</f>
        <v>0</v>
      </c>
      <c r="F25" s="43">
        <f>'Бланк Заказа - Tаблица 1'!$F25</f>
        <v>0</v>
      </c>
      <c r="G25" s="41">
        <f>'Бланк Заказа - Tаблица 1'!$G25</f>
        <v>0</v>
      </c>
      <c r="H25" s="42">
        <f>'Бланк Заказа - Tаблица 1'!H25</f>
        <v>0</v>
      </c>
      <c r="I25" s="41">
        <f>'Бланк Заказа - Tаблица 1'!I25</f>
        <v>0</v>
      </c>
      <c r="J25" s="43">
        <f>'Бланк Заказа - Tаблица 1'!J25</f>
        <v>0</v>
      </c>
      <c r="K25" s="44">
        <f>'Бланк Заказа - Tаблица 1'!$K25</f>
        <v>0</v>
      </c>
      <c r="L25" s="44">
        <f>'Бланк Заказа - Tаблица 1'!L25</f>
        <v>0</v>
      </c>
      <c r="M25" s="50">
        <f>'Бланк Заказа - Tаблица 1'!$M25</f>
        <v>0</v>
      </c>
      <c r="N25" s="50">
        <f>'Бланк Заказа - Tаблица 1'!$N25</f>
        <v>0</v>
      </c>
      <c r="O25" s="93">
        <f>'Бланк Заказа - Tаблица 1'!O25</f>
        <v>0</v>
      </c>
      <c r="P25" s="124">
        <f>'Бланк Заказа - Tаблица 1'!P25</f>
        <v>0</v>
      </c>
      <c r="Q25" s="286"/>
      <c r="R25" s="61">
        <f>'Бланк Заказа - Tаблица 1'!$R25</f>
        <v>0</v>
      </c>
      <c r="S25" s="62">
        <f>'Бланк Заказа - Tаблица 1'!$S25</f>
        <v>0</v>
      </c>
    </row>
    <row r="26" spans="1:21" s="91" customFormat="1" ht="50" customHeight="1" thickBot="1">
      <c r="A26" s="90"/>
      <c r="B26" s="79">
        <v>17</v>
      </c>
      <c r="C26" s="41">
        <f>'Бланк Заказа - Tаблица 1'!$C26</f>
        <v>0</v>
      </c>
      <c r="D26" s="41">
        <f>'Бланк Заказа - Tаблица 1'!$D26</f>
        <v>0</v>
      </c>
      <c r="E26" s="41">
        <f>'Бланк Заказа - Tаблица 1'!$E26</f>
        <v>0</v>
      </c>
      <c r="F26" s="43">
        <f>'Бланк Заказа - Tаблица 1'!$F26</f>
        <v>0</v>
      </c>
      <c r="G26" s="41">
        <f>'Бланк Заказа - Tаблица 1'!$G26</f>
        <v>0</v>
      </c>
      <c r="H26" s="42">
        <f>'Бланк Заказа - Tаблица 1'!H26</f>
        <v>0</v>
      </c>
      <c r="I26" s="41">
        <f>'Бланк Заказа - Tаблица 1'!I26</f>
        <v>0</v>
      </c>
      <c r="J26" s="43">
        <f>'Бланк Заказа - Tаблица 1'!J26</f>
        <v>0</v>
      </c>
      <c r="K26" s="44">
        <f>'Бланк Заказа - Tаблица 1'!$K26</f>
        <v>0</v>
      </c>
      <c r="L26" s="44">
        <f>'Бланк Заказа - Tаблица 1'!L26</f>
        <v>0</v>
      </c>
      <c r="M26" s="50">
        <f>'Бланк Заказа - Tаблица 1'!$M26</f>
        <v>0</v>
      </c>
      <c r="N26" s="50">
        <f>'Бланк Заказа - Tаблица 1'!$N26</f>
        <v>0</v>
      </c>
      <c r="O26" s="93">
        <f>'Бланк Заказа - Tаблица 1'!O26</f>
        <v>0</v>
      </c>
      <c r="P26" s="124">
        <f>'Бланк Заказа - Tаблица 1'!P26</f>
        <v>0</v>
      </c>
      <c r="Q26" s="286"/>
      <c r="R26" s="61">
        <f>'Бланк Заказа - Tаблица 1'!$R26</f>
        <v>0</v>
      </c>
      <c r="S26" s="62">
        <f>'Бланк Заказа - Tаблица 1'!$S26</f>
        <v>0</v>
      </c>
    </row>
    <row r="27" spans="1:21" s="34" customFormat="1" ht="50" customHeight="1" thickBot="1">
      <c r="A27" s="32"/>
      <c r="B27" s="79">
        <v>18</v>
      </c>
      <c r="C27" s="41">
        <f>'Бланк Заказа - Tаблица 1'!$C27</f>
        <v>0</v>
      </c>
      <c r="D27" s="41">
        <f>'Бланк Заказа - Tаблица 1'!$D27</f>
        <v>0</v>
      </c>
      <c r="E27" s="41">
        <f>'Бланк Заказа - Tаблица 1'!$E27</f>
        <v>0</v>
      </c>
      <c r="F27" s="43">
        <f>'Бланк Заказа - Tаблица 1'!$F27</f>
        <v>0</v>
      </c>
      <c r="G27" s="41">
        <f>'Бланк Заказа - Tаблица 1'!$G27</f>
        <v>0</v>
      </c>
      <c r="H27" s="42">
        <f>'Бланк Заказа - Tаблица 1'!H27</f>
        <v>0</v>
      </c>
      <c r="I27" s="41">
        <f>'Бланк Заказа - Tаблица 1'!I27</f>
        <v>0</v>
      </c>
      <c r="J27" s="43">
        <f>'Бланк Заказа - Tаблица 1'!J27</f>
        <v>0</v>
      </c>
      <c r="K27" s="44">
        <f>'Бланк Заказа - Tаблица 1'!$K27</f>
        <v>0</v>
      </c>
      <c r="L27" s="44">
        <f>'Бланк Заказа - Tаблица 1'!L27</f>
        <v>0</v>
      </c>
      <c r="M27" s="50">
        <f>'Бланк Заказа - Tаблица 1'!$M27</f>
        <v>0</v>
      </c>
      <c r="N27" s="50">
        <f>'Бланк Заказа - Tаблица 1'!$N27</f>
        <v>0</v>
      </c>
      <c r="O27" s="93">
        <f>'Бланк Заказа - Tаблица 1'!O27</f>
        <v>0</v>
      </c>
      <c r="P27" s="124">
        <f>'Бланк Заказа - Tаблица 1'!P27</f>
        <v>0</v>
      </c>
      <c r="Q27" s="286"/>
      <c r="R27" s="61">
        <f>'Бланк Заказа - Tаблица 1'!$R27</f>
        <v>0</v>
      </c>
      <c r="S27" s="62">
        <f>'Бланк Заказа - Tаблица 1'!$S27</f>
        <v>0</v>
      </c>
    </row>
    <row r="28" spans="1:21" s="91" customFormat="1" ht="50" customHeight="1" thickBot="1">
      <c r="A28" s="90"/>
      <c r="B28" s="79">
        <v>19</v>
      </c>
      <c r="C28" s="41">
        <f>'Бланк Заказа - Tаблица 1'!$C28</f>
        <v>0</v>
      </c>
      <c r="D28" s="41">
        <f>'Бланк Заказа - Tаблица 1'!$D28</f>
        <v>0</v>
      </c>
      <c r="E28" s="41">
        <f>'Бланк Заказа - Tаблица 1'!$E28</f>
        <v>0</v>
      </c>
      <c r="F28" s="43"/>
      <c r="G28" s="41">
        <f>'Бланк Заказа - Tаблица 1'!$G28</f>
        <v>0</v>
      </c>
      <c r="H28" s="42">
        <f>'Бланк Заказа - Tаблица 1'!H28</f>
        <v>0</v>
      </c>
      <c r="I28" s="41">
        <f>'Бланк Заказа - Tаблица 1'!I28</f>
        <v>0</v>
      </c>
      <c r="J28" s="43">
        <f>'Бланк Заказа - Tаблица 1'!J28</f>
        <v>0</v>
      </c>
      <c r="K28" s="44">
        <f>'Бланк Заказа - Tаблица 1'!$K28</f>
        <v>0</v>
      </c>
      <c r="L28" s="44">
        <f>'Бланк Заказа - Tаблица 1'!L28</f>
        <v>0</v>
      </c>
      <c r="M28" s="50">
        <f>'Бланк Заказа - Tаблица 1'!$M28</f>
        <v>0</v>
      </c>
      <c r="N28" s="50">
        <f>'Бланк Заказа - Tаблица 1'!$N28</f>
        <v>0</v>
      </c>
      <c r="O28" s="93">
        <f>'Бланк Заказа - Tаблица 1'!O28</f>
        <v>0</v>
      </c>
      <c r="P28" s="124">
        <f>'Бланк Заказа - Tаблица 1'!P28</f>
        <v>0</v>
      </c>
      <c r="Q28" s="286"/>
      <c r="R28" s="61">
        <f>'Бланк Заказа - Tаблица 1'!$R28</f>
        <v>0</v>
      </c>
      <c r="S28" s="62">
        <f>'Бланк Заказа - Tаблица 1'!$S28</f>
        <v>0</v>
      </c>
    </row>
    <row r="29" spans="1:21" s="91" customFormat="1" ht="50" customHeight="1" thickBot="1">
      <c r="A29" s="90"/>
      <c r="B29" s="87">
        <v>20</v>
      </c>
      <c r="C29" s="41">
        <f>'Бланк Заказа - Tаблица 1'!$C29</f>
        <v>0</v>
      </c>
      <c r="D29" s="41">
        <f>'Бланк Заказа - Tаблица 1'!$D29</f>
        <v>0</v>
      </c>
      <c r="E29" s="41">
        <f>'Бланк Заказа - Tаблица 1'!$E29</f>
        <v>0</v>
      </c>
      <c r="F29" s="43">
        <f>'Бланк Заказа - Tаблица 1'!$F29</f>
        <v>0</v>
      </c>
      <c r="G29" s="41">
        <f>'Бланк Заказа - Tаблица 1'!$G29</f>
        <v>0</v>
      </c>
      <c r="H29" s="42">
        <f>'Бланк Заказа - Tаблица 1'!H29</f>
        <v>0</v>
      </c>
      <c r="I29" s="41">
        <f>'Бланк Заказа - Tаблица 1'!I29</f>
        <v>0</v>
      </c>
      <c r="J29" s="43">
        <f>'Бланк Заказа - Tаблица 1'!J29</f>
        <v>0</v>
      </c>
      <c r="K29" s="44">
        <f>'Бланк Заказа - Tаблица 1'!$K29</f>
        <v>0</v>
      </c>
      <c r="L29" s="44">
        <f>'Бланк Заказа - Tаблица 1'!L29</f>
        <v>0</v>
      </c>
      <c r="M29" s="50">
        <f>'Бланк Заказа - Tаблица 1'!$M29</f>
        <v>0</v>
      </c>
      <c r="N29" s="50">
        <f>'Бланк Заказа - Tаблица 1'!$N29</f>
        <v>0</v>
      </c>
      <c r="O29" s="93">
        <f>'Бланк Заказа - Tаблица 1'!O29</f>
        <v>0</v>
      </c>
      <c r="P29" s="124">
        <f>'Бланк Заказа - Tаблица 1'!P29</f>
        <v>0</v>
      </c>
      <c r="Q29" s="286"/>
      <c r="R29" s="61">
        <f>'Бланк Заказа - Tаблица 1'!$R29</f>
        <v>0</v>
      </c>
      <c r="S29" s="62">
        <f>'Бланк Заказа - Tаблица 1'!$S29</f>
        <v>0</v>
      </c>
    </row>
    <row r="30" spans="1:21" s="91" customFormat="1" ht="50" customHeight="1" thickBot="1">
      <c r="A30" s="90"/>
      <c r="B30" s="79">
        <v>21</v>
      </c>
      <c r="C30" s="41">
        <f>'Бланк Заказа - Tаблица 1'!$C30</f>
        <v>0</v>
      </c>
      <c r="D30" s="41">
        <f>'Бланк Заказа - Tаблица 1'!$D30</f>
        <v>0</v>
      </c>
      <c r="E30" s="41">
        <f>'Бланк Заказа - Tаблица 1'!$E30</f>
        <v>0</v>
      </c>
      <c r="F30" s="43">
        <f>'Бланк Заказа - Tаблица 1'!$F30</f>
        <v>0</v>
      </c>
      <c r="G30" s="41">
        <f>'Бланк Заказа - Tаблица 1'!$G30</f>
        <v>0</v>
      </c>
      <c r="H30" s="42">
        <f>'Бланк Заказа - Tаблица 1'!H30</f>
        <v>0</v>
      </c>
      <c r="I30" s="41">
        <f>'Бланк Заказа - Tаблица 1'!I30</f>
        <v>0</v>
      </c>
      <c r="J30" s="43">
        <f>'Бланк Заказа - Tаблица 1'!J30</f>
        <v>0</v>
      </c>
      <c r="K30" s="44">
        <f>'Бланк Заказа - Tаблица 1'!$K30</f>
        <v>0</v>
      </c>
      <c r="L30" s="44">
        <f>'Бланк Заказа - Tаблица 1'!L30</f>
        <v>0</v>
      </c>
      <c r="M30" s="50">
        <f>'Бланк Заказа - Tаблица 1'!$M30</f>
        <v>0</v>
      </c>
      <c r="N30" s="50">
        <f>'Бланк Заказа - Tаблица 1'!$N30</f>
        <v>0</v>
      </c>
      <c r="O30" s="93">
        <f>'Бланк Заказа - Tаблица 1'!O30</f>
        <v>0</v>
      </c>
      <c r="P30" s="124">
        <f>'Бланк Заказа - Tаблица 1'!P30</f>
        <v>0</v>
      </c>
      <c r="Q30" s="286"/>
      <c r="R30" s="61">
        <f>'Бланк Заказа - Tаблица 1'!$R30</f>
        <v>0</v>
      </c>
      <c r="S30" s="62"/>
    </row>
    <row r="31" spans="1:21" s="34" customFormat="1" ht="37.5" customHeight="1" thickBot="1">
      <c r="A31" s="32"/>
      <c r="B31" s="118" t="s">
        <v>62</v>
      </c>
      <c r="C31" s="119"/>
      <c r="D31" s="120"/>
      <c r="E31" s="35">
        <f>SUM(E10:E30)</f>
        <v>0</v>
      </c>
      <c r="F31" s="36"/>
      <c r="G31" s="284" t="s">
        <v>63</v>
      </c>
      <c r="H31" s="285"/>
      <c r="I31" s="88">
        <f>SUM(I10:I30)</f>
        <v>0</v>
      </c>
      <c r="J31" s="38"/>
      <c r="K31" s="89">
        <f>SUM(K10:K30)</f>
        <v>0</v>
      </c>
      <c r="L31" s="287" t="s">
        <v>21</v>
      </c>
      <c r="M31" s="288"/>
      <c r="N31" s="288"/>
      <c r="O31" s="289"/>
      <c r="P31" s="284" t="s">
        <v>64</v>
      </c>
      <c r="Q31" s="290"/>
      <c r="R31" s="285"/>
      <c r="S31" s="40">
        <f>SUM(S10:S30)</f>
        <v>0</v>
      </c>
    </row>
    <row r="32" spans="1:21" ht="25" customHeight="1" thickBot="1">
      <c r="A32" s="21"/>
      <c r="B32" s="295" t="s">
        <v>84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69"/>
      <c r="U32" s="70"/>
    </row>
    <row r="33" spans="1:21" ht="26" customHeight="1" thickBot="1">
      <c r="A33" s="21"/>
      <c r="B33" s="80" t="s">
        <v>7</v>
      </c>
      <c r="C33" s="297" t="s">
        <v>81</v>
      </c>
      <c r="D33" s="298"/>
      <c r="E33" s="298"/>
      <c r="F33" s="298"/>
      <c r="G33" s="298"/>
      <c r="H33" s="298"/>
      <c r="I33" s="298"/>
      <c r="J33" s="298"/>
      <c r="K33" s="298"/>
      <c r="L33" s="298"/>
      <c r="M33" s="299"/>
      <c r="N33" s="300" t="s">
        <v>82</v>
      </c>
      <c r="O33" s="301"/>
      <c r="P33" s="301"/>
      <c r="Q33" s="301"/>
      <c r="R33" s="301"/>
      <c r="S33" s="302"/>
      <c r="T33" s="59"/>
      <c r="U33" s="60"/>
    </row>
    <row r="34" spans="1:21" ht="36" customHeight="1" thickBot="1">
      <c r="A34" s="21"/>
      <c r="B34" s="80">
        <v>1</v>
      </c>
      <c r="C34" s="115" t="str">
        <f>'Бланк Заказа - Tаблица 1'!$C34</f>
        <v>петли FGV накладные стандарт с доводчиком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326">
        <f>'Бланк Заказа - Tаблица 1'!$M34</f>
        <v>0</v>
      </c>
      <c r="O34" s="327"/>
      <c r="P34" s="327"/>
      <c r="Q34" s="327"/>
      <c r="R34" s="327"/>
      <c r="S34" s="328"/>
      <c r="T34" s="65"/>
      <c r="U34" s="66"/>
    </row>
    <row r="35" spans="1:21" ht="35" customHeight="1" thickBot="1">
      <c r="A35" s="21"/>
      <c r="B35" s="80">
        <v>2</v>
      </c>
      <c r="C35" s="115" t="str">
        <f>'Бланк Заказа - Tаблица 1'!$C35</f>
        <v>выпрямитель/корректор фасада стандарт под ключ для негабарит деталей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326">
        <f>'Бланк Заказа - Tаблица 1'!$M35</f>
        <v>0</v>
      </c>
      <c r="O35" s="327"/>
      <c r="P35" s="327"/>
      <c r="Q35" s="327"/>
      <c r="R35" s="327"/>
      <c r="S35" s="328"/>
      <c r="T35" s="67"/>
      <c r="U35" s="68"/>
    </row>
    <row r="36" spans="1:21" ht="35" customHeight="1" thickBot="1">
      <c r="A36" s="21"/>
      <c r="B36" s="80">
        <v>3</v>
      </c>
      <c r="C36" s="115">
        <f>'Бланк Заказа - Tаблица 1'!$C36</f>
        <v>0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326">
        <f>'Бланк Заказа - Tаблица 1'!$M36</f>
        <v>0</v>
      </c>
      <c r="O36" s="327"/>
      <c r="P36" s="327"/>
      <c r="Q36" s="327"/>
      <c r="R36" s="327"/>
      <c r="S36" s="328"/>
      <c r="T36" s="67"/>
      <c r="U36" s="68"/>
    </row>
    <row r="37" spans="1:21" ht="35" customHeight="1" thickBot="1">
      <c r="A37" s="21"/>
      <c r="B37" s="80">
        <v>4</v>
      </c>
      <c r="C37" s="115">
        <f>'Бланк Заказа - Tаблица 1'!$C37</f>
        <v>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326">
        <f>'Бланк Заказа - Tаблица 1'!$M37</f>
        <v>0</v>
      </c>
      <c r="O37" s="327"/>
      <c r="P37" s="327"/>
      <c r="Q37" s="327"/>
      <c r="R37" s="327"/>
      <c r="S37" s="328"/>
      <c r="T37" s="67"/>
      <c r="U37" s="68"/>
    </row>
    <row r="38" spans="1:21" ht="34" customHeight="1" thickBot="1">
      <c r="A38" s="21"/>
      <c r="B38" s="80">
        <v>5</v>
      </c>
      <c r="C38" s="115">
        <f>'Бланк Заказа - Tаблица 1'!$C38</f>
        <v>0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326">
        <f>'Бланк Заказа - Tаблица 1'!$M38</f>
        <v>0</v>
      </c>
      <c r="O38" s="327"/>
      <c r="P38" s="327"/>
      <c r="Q38" s="327"/>
      <c r="R38" s="327"/>
      <c r="S38" s="328"/>
      <c r="T38" s="63"/>
      <c r="U38" s="64"/>
    </row>
    <row r="39" spans="1:21" s="29" customFormat="1" ht="25" customHeight="1" thickBot="1">
      <c r="A39" s="94"/>
      <c r="B39" s="281" t="str">
        <f>'Бланк Заказа - Tаблица 1'!$G$43</f>
        <v>*Дата приема - Заказ уходит в работу на следующий РАБОЧИЙ день после внесенной предоплаты и согласования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3"/>
      <c r="O39" s="312" t="str">
        <f>'Бланк Заказа - Tаблица 1'!O40</f>
        <v>Заказчик: ФИО</v>
      </c>
      <c r="P39" s="313"/>
      <c r="Q39" s="313"/>
      <c r="R39" s="314"/>
      <c r="S39" s="318" t="str">
        <f>'Бланк Заказа - Tаблица 1'!T40</f>
        <v>Исполнитель: ИП Шустраков Д.Н.</v>
      </c>
    </row>
    <row r="40" spans="1:21" s="29" customFormat="1" ht="25" customHeight="1" thickBot="1">
      <c r="A40" s="94"/>
      <c r="B40" s="291"/>
      <c r="C40" s="291"/>
      <c r="D40" s="291"/>
      <c r="E40" s="291"/>
      <c r="F40" s="95"/>
      <c r="G40" s="292"/>
      <c r="H40" s="293"/>
      <c r="I40" s="293"/>
      <c r="J40" s="293"/>
      <c r="K40" s="293"/>
      <c r="L40" s="293"/>
      <c r="M40" s="294"/>
      <c r="N40" s="82"/>
      <c r="O40" s="315"/>
      <c r="P40" s="316"/>
      <c r="Q40" s="316"/>
      <c r="R40" s="317"/>
      <c r="S40" s="319"/>
    </row>
    <row r="41" spans="1:21" s="29" customFormat="1" ht="25" customHeight="1">
      <c r="A41" s="94"/>
      <c r="B41" s="291"/>
      <c r="C41" s="291"/>
      <c r="D41" s="291"/>
      <c r="E41" s="291"/>
      <c r="F41" s="84"/>
      <c r="G41" s="232" t="str">
        <f>'Бланк Заказа - Tаблица 1'!$G$45</f>
        <v>Общая информация по заказу(заполняется отв-ным перед отправкой заказа в производство)</v>
      </c>
      <c r="H41" s="233"/>
      <c r="I41" s="233"/>
      <c r="J41" s="233"/>
      <c r="K41" s="233"/>
      <c r="L41" s="233"/>
      <c r="M41" s="234"/>
      <c r="N41" s="84"/>
      <c r="O41" s="315"/>
      <c r="P41" s="316"/>
      <c r="Q41" s="316"/>
      <c r="R41" s="317"/>
      <c r="S41" s="319"/>
    </row>
    <row r="42" spans="1:21" s="29" customFormat="1" ht="25" customHeight="1">
      <c r="A42" s="94"/>
      <c r="B42" s="291"/>
      <c r="C42" s="291"/>
      <c r="D42" s="291"/>
      <c r="E42" s="291"/>
      <c r="F42" s="84"/>
      <c r="G42" s="235"/>
      <c r="H42" s="236"/>
      <c r="I42" s="236"/>
      <c r="J42" s="236"/>
      <c r="K42" s="236"/>
      <c r="L42" s="236"/>
      <c r="M42" s="237"/>
      <c r="N42" s="84"/>
      <c r="O42" s="320" t="str">
        <f>'Бланк Заказа - Tаблица 1'!O43</f>
        <v>Утверждаю: ________________</v>
      </c>
      <c r="P42" s="321"/>
      <c r="Q42" s="321"/>
      <c r="R42" s="322"/>
      <c r="S42" s="335" t="str">
        <f>'Бланк Заказа - Tаблица 1'!T43</f>
        <v>Утверждаю: ________________</v>
      </c>
    </row>
    <row r="43" spans="1:21" ht="22.5" customHeight="1" thickBot="1">
      <c r="A43" s="21"/>
      <c r="B43" s="291"/>
      <c r="C43" s="291"/>
      <c r="D43" s="291"/>
      <c r="E43" s="291"/>
      <c r="F43" s="84"/>
      <c r="G43" s="235"/>
      <c r="H43" s="236"/>
      <c r="I43" s="236"/>
      <c r="J43" s="236"/>
      <c r="K43" s="236"/>
      <c r="L43" s="236"/>
      <c r="M43" s="237"/>
      <c r="N43" s="84"/>
      <c r="O43" s="323"/>
      <c r="P43" s="324"/>
      <c r="Q43" s="324"/>
      <c r="R43" s="325"/>
      <c r="S43" s="336"/>
    </row>
    <row r="44" spans="1:21" ht="42.75" customHeight="1">
      <c r="A44" s="21"/>
      <c r="B44" s="291"/>
      <c r="C44" s="291"/>
      <c r="D44" s="291"/>
      <c r="E44" s="291"/>
      <c r="F44" s="84"/>
      <c r="G44" s="235"/>
      <c r="H44" s="236"/>
      <c r="I44" s="236"/>
      <c r="J44" s="236"/>
      <c r="K44" s="236"/>
      <c r="L44" s="236"/>
      <c r="M44" s="237"/>
      <c r="N44" s="84"/>
      <c r="O44" s="303" t="str">
        <f>'Бланк Заказа - Tаблица 1'!$O$45</f>
        <v xml:space="preserve">ИП Шустраков Дмитрий Николаевич (ИНН 165620337639, ОГРНИП 319169000141680). Фактический адрес : г.Химки, ул. Комсомольская, д.16к1, www.mebelcor.com	
			</v>
      </c>
      <c r="P44" s="304"/>
      <c r="Q44" s="304"/>
      <c r="R44" s="304"/>
      <c r="S44" s="305"/>
    </row>
    <row r="45" spans="1:21" ht="24" customHeight="1">
      <c r="A45" s="21"/>
      <c r="B45" s="291"/>
      <c r="C45" s="291"/>
      <c r="D45" s="291"/>
      <c r="E45" s="291"/>
      <c r="F45" s="84"/>
      <c r="G45" s="235"/>
      <c r="H45" s="236"/>
      <c r="I45" s="236"/>
      <c r="J45" s="236"/>
      <c r="K45" s="236"/>
      <c r="L45" s="236"/>
      <c r="M45" s="237"/>
      <c r="N45" s="84"/>
      <c r="O45" s="306"/>
      <c r="P45" s="307"/>
      <c r="Q45" s="307"/>
      <c r="R45" s="307"/>
      <c r="S45" s="308"/>
    </row>
    <row r="46" spans="1:21" ht="15" customHeight="1">
      <c r="A46" s="21"/>
      <c r="B46" s="291"/>
      <c r="C46" s="291"/>
      <c r="D46" s="291"/>
      <c r="E46" s="291"/>
      <c r="F46" s="84"/>
      <c r="G46" s="235"/>
      <c r="H46" s="236"/>
      <c r="I46" s="236"/>
      <c r="J46" s="236"/>
      <c r="K46" s="236"/>
      <c r="L46" s="236"/>
      <c r="M46" s="237"/>
      <c r="N46" s="84"/>
      <c r="O46" s="306"/>
      <c r="P46" s="307"/>
      <c r="Q46" s="307"/>
      <c r="R46" s="307"/>
      <c r="S46" s="308"/>
    </row>
    <row r="47" spans="1:21" ht="15" customHeight="1" thickBot="1">
      <c r="A47" s="21"/>
      <c r="B47" s="291"/>
      <c r="C47" s="291"/>
      <c r="D47" s="291"/>
      <c r="E47" s="291"/>
      <c r="F47" s="84"/>
      <c r="G47" s="238"/>
      <c r="H47" s="239"/>
      <c r="I47" s="239"/>
      <c r="J47" s="239"/>
      <c r="K47" s="239"/>
      <c r="L47" s="239"/>
      <c r="M47" s="240"/>
      <c r="N47" s="84"/>
      <c r="O47" s="306"/>
      <c r="P47" s="307"/>
      <c r="Q47" s="307"/>
      <c r="R47" s="307"/>
      <c r="S47" s="308"/>
    </row>
    <row r="48" spans="1:21" ht="15" customHeight="1">
      <c r="A48" s="6"/>
      <c r="B48" s="86"/>
      <c r="C48" s="86"/>
      <c r="D48" s="86"/>
      <c r="E48" s="86"/>
      <c r="F48" s="81"/>
      <c r="G48" s="85"/>
      <c r="H48" s="86"/>
      <c r="I48" s="86"/>
      <c r="J48" s="86"/>
      <c r="K48" s="86"/>
      <c r="L48" s="86"/>
      <c r="M48" s="86"/>
      <c r="N48" s="83"/>
      <c r="O48" s="309"/>
      <c r="P48" s="310"/>
      <c r="Q48" s="310"/>
      <c r="R48" s="310"/>
      <c r="S48" s="311"/>
    </row>
    <row r="51" spans="1:21" ht="15.75" hidden="1" customHeight="1">
      <c r="A51" s="6"/>
      <c r="B51" s="6"/>
      <c r="C51" s="6"/>
      <c r="D51" s="6"/>
      <c r="E51" s="6"/>
      <c r="F51" s="6"/>
      <c r="G51" s="7"/>
      <c r="H51" s="6"/>
      <c r="I51" s="6"/>
      <c r="J51" s="6"/>
      <c r="K51" s="6"/>
      <c r="L51" s="6"/>
      <c r="M51" s="6"/>
      <c r="N51" s="6"/>
      <c r="Q51" s="6"/>
      <c r="R51" s="6"/>
      <c r="S51" s="6"/>
      <c r="T51" s="6"/>
      <c r="U51" s="6"/>
    </row>
    <row r="52" spans="1:21" ht="15.75" hidden="1" customHeight="1">
      <c r="A52" s="6"/>
      <c r="B52" s="6"/>
      <c r="C52" s="6"/>
      <c r="D52" s="6"/>
      <c r="E52" s="6"/>
      <c r="F52" s="6"/>
      <c r="G52" s="7"/>
      <c r="H52" s="6"/>
      <c r="I52" s="6"/>
      <c r="J52" s="6"/>
      <c r="K52" s="6"/>
      <c r="L52" s="6"/>
      <c r="M52" s="6"/>
      <c r="N52" s="6"/>
      <c r="T52" s="6"/>
      <c r="U52" s="6"/>
    </row>
    <row r="53" spans="1:21" ht="15.75" hidden="1" customHeight="1">
      <c r="A53" s="6"/>
      <c r="B53" s="6"/>
      <c r="C53" s="6"/>
      <c r="D53" s="6"/>
      <c r="E53" s="6"/>
      <c r="F53" s="6"/>
      <c r="G53" s="7"/>
      <c r="H53" s="6"/>
      <c r="I53" s="6"/>
      <c r="J53" s="6"/>
      <c r="K53" s="6"/>
      <c r="L53" s="6"/>
      <c r="M53" s="6"/>
      <c r="N53" s="6"/>
      <c r="T53" s="6"/>
      <c r="U53" s="6"/>
    </row>
    <row r="54" spans="1:21" ht="15.75" hidden="1" customHeight="1">
      <c r="A54" s="6"/>
      <c r="B54" s="6"/>
      <c r="C54" s="6"/>
      <c r="D54" s="6"/>
      <c r="E54" s="6"/>
      <c r="F54" s="6"/>
      <c r="G54" s="7"/>
      <c r="H54" s="6"/>
      <c r="I54" s="6"/>
      <c r="J54" s="6"/>
      <c r="K54" s="6"/>
      <c r="L54" s="6"/>
      <c r="M54" s="6"/>
      <c r="N54" s="6"/>
      <c r="T54" s="6"/>
      <c r="U54" s="6"/>
    </row>
    <row r="55" spans="1:21" ht="15.75" hidden="1" customHeight="1">
      <c r="A55" s="6"/>
      <c r="T55" s="6"/>
      <c r="U55" s="6"/>
    </row>
    <row r="56" spans="1:21" ht="15.75" hidden="1" customHeight="1">
      <c r="A56" s="6"/>
      <c r="B56" s="6"/>
      <c r="C56" s="6"/>
      <c r="D56" s="6"/>
      <c r="E56" s="6"/>
      <c r="F56" s="6"/>
      <c r="G56" s="7"/>
      <c r="H56" s="6"/>
      <c r="I56" s="6"/>
      <c r="J56" s="6"/>
      <c r="K56" s="6"/>
      <c r="L56" s="6"/>
      <c r="M56" s="6"/>
      <c r="N56" s="6"/>
      <c r="T56" s="6"/>
      <c r="U56" s="6"/>
    </row>
    <row r="57" spans="1:21" ht="15.75" hidden="1" customHeight="1">
      <c r="A57" s="6"/>
      <c r="B57" s="6"/>
      <c r="C57" s="6"/>
      <c r="D57" s="6"/>
      <c r="E57" s="6"/>
      <c r="F57" s="6"/>
      <c r="G57" s="7"/>
      <c r="H57" s="6"/>
      <c r="I57" s="6"/>
      <c r="J57" s="6"/>
      <c r="K57" s="6"/>
      <c r="L57" s="6"/>
      <c r="M57" s="6"/>
      <c r="N57" s="6"/>
    </row>
    <row r="58" spans="1:21" ht="15.75" hidden="1" customHeight="1">
      <c r="B58" s="6"/>
      <c r="C58" s="6"/>
      <c r="D58" s="6"/>
      <c r="E58" s="6"/>
      <c r="F58" s="6"/>
      <c r="G58" s="7"/>
      <c r="H58" s="6"/>
      <c r="I58" s="6"/>
      <c r="J58" s="6"/>
      <c r="K58" s="6"/>
      <c r="L58" s="6"/>
      <c r="M58" s="6"/>
      <c r="N58" s="6"/>
      <c r="T58" s="6"/>
      <c r="U58" s="6"/>
    </row>
    <row r="59" spans="1:21" ht="15.75" hidden="1" customHeight="1">
      <c r="A59" s="6"/>
      <c r="B59" s="6"/>
      <c r="C59" s="6"/>
      <c r="D59" s="6"/>
      <c r="E59" s="6"/>
      <c r="F59" s="6"/>
      <c r="G59" s="7"/>
      <c r="H59" s="6"/>
      <c r="I59" s="6"/>
      <c r="J59" s="6"/>
      <c r="K59" s="6"/>
      <c r="L59" s="6"/>
      <c r="M59" s="6"/>
      <c r="N59" s="6"/>
      <c r="T59" s="6"/>
      <c r="U59" s="6"/>
    </row>
    <row r="60" spans="1:21" ht="15" hidden="1" customHeight="1">
      <c r="A60" s="6"/>
      <c r="B60" s="6"/>
      <c r="C60" s="6"/>
      <c r="D60" s="6"/>
      <c r="E60" s="6"/>
      <c r="F60" s="6"/>
      <c r="G60" s="7"/>
      <c r="H60" s="6"/>
      <c r="I60" s="6"/>
      <c r="J60" s="6"/>
      <c r="K60" s="6"/>
      <c r="L60" s="6"/>
      <c r="M60" s="6"/>
      <c r="N60" s="6"/>
      <c r="T60" s="6"/>
      <c r="U60" s="6"/>
    </row>
    <row r="61" spans="1:21" ht="1" hidden="1" customHeight="1">
      <c r="A61" s="6"/>
      <c r="B61" s="6"/>
      <c r="C61" s="6"/>
      <c r="D61" s="6"/>
      <c r="E61" s="6"/>
      <c r="F61" s="6"/>
      <c r="G61" s="7"/>
      <c r="H61" s="6"/>
      <c r="I61" s="6"/>
      <c r="J61" s="6"/>
      <c r="K61" s="6"/>
      <c r="L61" s="6"/>
      <c r="M61" s="6"/>
      <c r="N61" s="6"/>
      <c r="T61" s="6"/>
      <c r="U61" s="6"/>
    </row>
    <row r="62" spans="1:21" ht="1" hidden="1" customHeight="1">
      <c r="A62" s="6"/>
      <c r="B62" s="6"/>
      <c r="C62" s="6"/>
      <c r="D62" s="6"/>
      <c r="E62" s="6"/>
      <c r="F62" s="6"/>
      <c r="G62" s="7"/>
      <c r="H62" s="6"/>
      <c r="I62" s="6"/>
      <c r="J62" s="6"/>
      <c r="K62" s="6"/>
      <c r="L62" s="6"/>
      <c r="M62" s="6"/>
      <c r="N62" s="6"/>
      <c r="T62" s="6"/>
      <c r="U62" s="6"/>
    </row>
    <row r="63" spans="1:21" ht="1" hidden="1" customHeight="1">
      <c r="A63" s="6"/>
      <c r="B63" s="6"/>
      <c r="C63" s="6"/>
      <c r="D63" s="6"/>
      <c r="E63" s="6"/>
      <c r="F63" s="6"/>
      <c r="G63" s="7"/>
      <c r="H63" s="6"/>
      <c r="I63" s="6"/>
      <c r="J63" s="6"/>
      <c r="K63" s="6"/>
      <c r="L63" s="6"/>
      <c r="M63" s="6"/>
      <c r="N63" s="6"/>
      <c r="T63" s="6"/>
      <c r="U63" s="6"/>
    </row>
    <row r="64" spans="1:21" ht="13" hidden="1" customHeight="1">
      <c r="A64" s="6"/>
      <c r="B64" s="6"/>
      <c r="C64" s="6"/>
      <c r="D64" s="6"/>
      <c r="E64" s="6"/>
      <c r="F64" s="6"/>
      <c r="G64" s="7"/>
      <c r="H64" s="6"/>
      <c r="I64" s="6"/>
      <c r="J64" s="6"/>
      <c r="K64" s="6"/>
      <c r="L64" s="6"/>
      <c r="M64" s="6"/>
      <c r="N64" s="6"/>
      <c r="T64" s="6"/>
      <c r="U64" s="6"/>
    </row>
    <row r="65" spans="1:21" ht="1" hidden="1" customHeight="1">
      <c r="A65" s="6"/>
      <c r="B65" s="6"/>
      <c r="C65" s="6"/>
      <c r="D65" s="6"/>
      <c r="E65" s="6"/>
      <c r="F65" s="6"/>
      <c r="G65" s="7"/>
      <c r="H65" s="6"/>
      <c r="I65" s="6"/>
      <c r="J65" s="6"/>
      <c r="K65" s="6"/>
      <c r="L65" s="6"/>
      <c r="M65" s="6"/>
      <c r="N65" s="6"/>
      <c r="T65" s="6"/>
      <c r="U65" s="6"/>
    </row>
    <row r="66" spans="1:21" ht="1" hidden="1" customHeight="1">
      <c r="A66" s="6"/>
      <c r="B66" s="6"/>
      <c r="C66" s="6"/>
      <c r="D66" s="6"/>
      <c r="E66" s="6"/>
      <c r="F66" s="6"/>
      <c r="G66" s="7"/>
      <c r="H66" s="6"/>
      <c r="I66" s="6"/>
      <c r="J66" s="6"/>
      <c r="K66" s="6"/>
      <c r="L66" s="6"/>
      <c r="M66" s="6"/>
      <c r="N66" s="6"/>
      <c r="T66" s="6"/>
      <c r="U66" s="6"/>
    </row>
    <row r="67" spans="1:21" ht="1" hidden="1" customHeight="1">
      <c r="A67" s="6"/>
      <c r="T67" s="6"/>
      <c r="U67" s="6"/>
    </row>
    <row r="68" spans="1:21" ht="1" hidden="1" customHeight="1">
      <c r="A68" s="6"/>
      <c r="T68" s="6"/>
      <c r="U68" s="6"/>
    </row>
    <row r="69" spans="1:21" ht="1" hidden="1" customHeight="1">
      <c r="A69" s="6"/>
    </row>
    <row r="70" spans="1:21" ht="1" hidden="1" customHeight="1"/>
    <row r="71" spans="1:21" ht="9.75" hidden="1" customHeight="1"/>
    <row r="72" spans="1:21" ht="15.75" customHeight="1"/>
    <row r="73" spans="1:21" ht="15.75" customHeight="1"/>
    <row r="74" spans="1:21" ht="15.75" customHeight="1"/>
    <row r="75" spans="1:21" ht="15.75" customHeight="1"/>
    <row r="76" spans="1:21" ht="15.75" customHeight="1"/>
    <row r="77" spans="1:21" ht="15.75" customHeight="1"/>
    <row r="78" spans="1:21" ht="15.75" customHeight="1"/>
    <row r="79" spans="1:21" ht="15.75" customHeight="1"/>
    <row r="80" spans="1:2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</sheetData>
  <autoFilter ref="B3:U31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hiddenButton="1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hiddenButton="1" showButton="0"/>
    <filterColumn colId="17" hiddenButton="1" showButton="0"/>
    <filterColumn colId="18" hiddenButton="1" showButton="0"/>
  </autoFilter>
  <mergeCells count="79">
    <mergeCell ref="P20:Q20"/>
    <mergeCell ref="B2:U2"/>
    <mergeCell ref="B4:E4"/>
    <mergeCell ref="F4:I4"/>
    <mergeCell ref="J4:K4"/>
    <mergeCell ref="L4:O4"/>
    <mergeCell ref="T4:U6"/>
    <mergeCell ref="B3:S3"/>
    <mergeCell ref="P4:S6"/>
    <mergeCell ref="B5:E5"/>
    <mergeCell ref="F5:O5"/>
    <mergeCell ref="B6:E6"/>
    <mergeCell ref="F6:I6"/>
    <mergeCell ref="J6:K6"/>
    <mergeCell ref="N6:O6"/>
    <mergeCell ref="M8:M9"/>
    <mergeCell ref="P22:Q22"/>
    <mergeCell ref="P23:Q23"/>
    <mergeCell ref="P24:Q24"/>
    <mergeCell ref="K8:L8"/>
    <mergeCell ref="B7:E7"/>
    <mergeCell ref="F7:I7"/>
    <mergeCell ref="J7:K7"/>
    <mergeCell ref="L7:O7"/>
    <mergeCell ref="B8:B9"/>
    <mergeCell ref="N8:O8"/>
    <mergeCell ref="E8:E9"/>
    <mergeCell ref="C8:D8"/>
    <mergeCell ref="I8:J8"/>
    <mergeCell ref="H8:H9"/>
    <mergeCell ref="G8:G9"/>
    <mergeCell ref="F8:F9"/>
    <mergeCell ref="P7:S7"/>
    <mergeCell ref="P8:Q9"/>
    <mergeCell ref="R8:R9"/>
    <mergeCell ref="S42:S43"/>
    <mergeCell ref="S8:S9"/>
    <mergeCell ref="P21:Q21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B40:E47"/>
    <mergeCell ref="G40:M40"/>
    <mergeCell ref="G41:M47"/>
    <mergeCell ref="B39:N39"/>
    <mergeCell ref="B32:S32"/>
    <mergeCell ref="C33:M33"/>
    <mergeCell ref="N33:S33"/>
    <mergeCell ref="O44:S48"/>
    <mergeCell ref="O39:R41"/>
    <mergeCell ref="S39:S41"/>
    <mergeCell ref="O42:R43"/>
    <mergeCell ref="N34:S34"/>
    <mergeCell ref="N35:S35"/>
    <mergeCell ref="N36:S36"/>
    <mergeCell ref="N37:S37"/>
    <mergeCell ref="N38:S38"/>
    <mergeCell ref="B31:D31"/>
    <mergeCell ref="G31:H31"/>
    <mergeCell ref="P25:Q25"/>
    <mergeCell ref="P26:Q26"/>
    <mergeCell ref="P27:Q27"/>
    <mergeCell ref="P28:Q28"/>
    <mergeCell ref="P29:Q29"/>
    <mergeCell ref="P30:Q30"/>
    <mergeCell ref="L31:O31"/>
    <mergeCell ref="P31:R31"/>
    <mergeCell ref="C34:M34"/>
    <mergeCell ref="C35:M35"/>
    <mergeCell ref="C36:M36"/>
    <mergeCell ref="C37:M37"/>
    <mergeCell ref="C38:M38"/>
  </mergeCells>
  <pageMargins left="0.25" right="0.25" top="0.75" bottom="0.75" header="0.3" footer="0.3"/>
  <pageSetup scale="29" orientation="landscape" r:id="rId1"/>
  <headerFooter>
    <oddFooter>&amp;C000000&amp;P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820CCE6-6752-430A-8E4E-45AE8D7F0DB9}">
          <x14:formula1>
            <xm:f>Лист1!$E$21:$E$27</xm:f>
          </x14:formula1>
          <xm:sqref>J9:J30 L10:L30</xm:sqref>
        </x14:dataValidation>
        <x14:dataValidation type="list" allowBlank="1" showInputMessage="1" showErrorMessage="1" xr:uid="{203C8BAA-1C15-4AF6-8889-19D10CE0404B}">
          <x14:formula1>
            <xm:f>Лист1!$K$44:$K$50</xm:f>
          </x14:formula1>
          <xm:sqref>L9</xm:sqref>
        </x14:dataValidation>
        <x14:dataValidation type="list" allowBlank="1" showInputMessage="1" showErrorMessage="1" xr:uid="{5C0C242B-35F6-47CA-BFE3-EE403742DE00}">
          <x14:formula1>
            <xm:f>Лист1!$D$17:$D$21</xm:f>
          </x14:formula1>
          <xm:sqref>P10:P30</xm:sqref>
        </x14:dataValidation>
        <x14:dataValidation type="list" allowBlank="1" showInputMessage="1" showErrorMessage="1" xr:uid="{2C0292C0-5849-431C-81BD-A05A7A0E9B2B}">
          <x14:formula1>
            <xm:f>Лист1!$D$18:$D$21</xm:f>
          </x14:formula1>
          <xm:sqref>P8:Q9</xm:sqref>
        </x14:dataValidation>
        <x14:dataValidation type="list" allowBlank="1" showInputMessage="1" showErrorMessage="1" xr:uid="{A9D4C9B4-2F38-48C9-9741-77B1B6529D40}">
          <x14:formula1>
            <xm:f>Лист1!$H$30:$H$40</xm:f>
          </x14:formula1>
          <xm:sqref>O9:O30</xm:sqref>
        </x14:dataValidation>
        <x14:dataValidation type="list" allowBlank="1" showInputMessage="1" showErrorMessage="1" xr:uid="{ACB3494F-EB20-4ED6-91E5-1518F71E2490}">
          <x14:formula1>
            <xm:f>Лист1!$F$25:$F$29</xm:f>
          </x14:formula1>
          <xm:sqref>F7:I7</xm:sqref>
        </x14:dataValidation>
        <x14:dataValidation type="list" allowBlank="1" showInputMessage="1" showErrorMessage="1" xr:uid="{2FDC4093-50A6-49B3-B4EE-5C78335EE721}">
          <x14:formula1>
            <xm:f>Лист1!$C$10:$C$16</xm:f>
          </x14:formula1>
          <xm:sqref>H8:H30</xm:sqref>
        </x14:dataValidation>
        <x14:dataValidation type="list" allowBlank="1" showInputMessage="1" showErrorMessage="1" xr:uid="{A5F5ABD6-C6F1-45C8-9DF2-F65298262483}">
          <x14:formula1>
            <xm:f>Лист1!$B$4:$B$9</xm:f>
          </x14:formula1>
          <xm:sqref>F8:F30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DE84-1C08-4E2D-B1FF-C843BD183136}">
  <dimension ref="A1:K50"/>
  <sheetViews>
    <sheetView topLeftCell="A20" workbookViewId="0">
      <selection activeCell="K21" sqref="K21"/>
    </sheetView>
  </sheetViews>
  <sheetFormatPr baseColWidth="10" defaultColWidth="8.83203125" defaultRowHeight="15"/>
  <cols>
    <col min="11" max="11" width="18.5" customWidth="1"/>
  </cols>
  <sheetData>
    <row r="1" spans="1:11">
      <c r="A1" s="10" t="s">
        <v>28</v>
      </c>
    </row>
    <row r="2" spans="1:11">
      <c r="A2" s="10" t="s">
        <v>29</v>
      </c>
    </row>
    <row r="4" spans="1:11">
      <c r="B4" s="11">
        <v>10</v>
      </c>
    </row>
    <row r="5" spans="1:11">
      <c r="B5">
        <v>12</v>
      </c>
    </row>
    <row r="6" spans="1:11">
      <c r="B6">
        <v>16</v>
      </c>
    </row>
    <row r="7" spans="1:11">
      <c r="B7">
        <v>19</v>
      </c>
    </row>
    <row r="8" spans="1:11">
      <c r="B8">
        <v>22</v>
      </c>
    </row>
    <row r="9" spans="1:11" ht="21">
      <c r="B9">
        <v>25</v>
      </c>
      <c r="K9" s="97">
        <v>44927</v>
      </c>
    </row>
    <row r="10" spans="1:11" ht="21">
      <c r="C10" s="11" t="s">
        <v>34</v>
      </c>
      <c r="K10" s="97">
        <v>44928</v>
      </c>
    </row>
    <row r="11" spans="1:11" ht="21">
      <c r="C11" s="10" t="s">
        <v>20</v>
      </c>
      <c r="K11" s="97">
        <v>44929</v>
      </c>
    </row>
    <row r="12" spans="1:11" ht="21">
      <c r="C12" s="10" t="s">
        <v>30</v>
      </c>
      <c r="K12" s="97">
        <v>44930</v>
      </c>
    </row>
    <row r="13" spans="1:11" ht="21">
      <c r="C13" s="10" t="s">
        <v>31</v>
      </c>
      <c r="K13" s="97">
        <v>44931</v>
      </c>
    </row>
    <row r="14" spans="1:11" ht="21">
      <c r="C14" s="10" t="s">
        <v>80</v>
      </c>
      <c r="K14" s="97">
        <v>44932</v>
      </c>
    </row>
    <row r="15" spans="1:11" ht="21">
      <c r="C15" s="10" t="s">
        <v>32</v>
      </c>
      <c r="K15" s="97">
        <v>44933</v>
      </c>
    </row>
    <row r="16" spans="1:11" ht="21">
      <c r="C16" s="10" t="s">
        <v>33</v>
      </c>
      <c r="K16" s="97">
        <v>44934</v>
      </c>
    </row>
    <row r="17" spans="4:11" ht="21">
      <c r="D17" t="s">
        <v>59</v>
      </c>
      <c r="K17" s="97">
        <v>44980</v>
      </c>
    </row>
    <row r="18" spans="4:11" ht="21">
      <c r="D18" s="10" t="s">
        <v>35</v>
      </c>
      <c r="K18" s="97">
        <v>44993</v>
      </c>
    </row>
    <row r="19" spans="4:11" ht="21">
      <c r="D19" s="10" t="s">
        <v>36</v>
      </c>
      <c r="K19" s="97">
        <v>45047</v>
      </c>
    </row>
    <row r="20" spans="4:11" ht="21">
      <c r="D20" s="10" t="s">
        <v>37</v>
      </c>
      <c r="K20" s="97">
        <v>45055</v>
      </c>
    </row>
    <row r="21" spans="4:11" ht="21">
      <c r="D21" s="10" t="s">
        <v>38</v>
      </c>
      <c r="E21" s="10" t="s">
        <v>40</v>
      </c>
      <c r="K21" s="97">
        <v>45089</v>
      </c>
    </row>
    <row r="22" spans="4:11" ht="21">
      <c r="E22" s="10" t="s">
        <v>41</v>
      </c>
      <c r="K22" s="97">
        <v>45234</v>
      </c>
    </row>
    <row r="23" spans="4:11">
      <c r="E23" s="10" t="s">
        <v>42</v>
      </c>
    </row>
    <row r="24" spans="4:11">
      <c r="E24" s="10" t="s">
        <v>43</v>
      </c>
    </row>
    <row r="25" spans="4:11">
      <c r="E25" s="10" t="s">
        <v>70</v>
      </c>
      <c r="F25" s="11" t="s">
        <v>5</v>
      </c>
    </row>
    <row r="26" spans="4:11">
      <c r="E26" s="10" t="s">
        <v>71</v>
      </c>
      <c r="F26" t="s">
        <v>46</v>
      </c>
    </row>
    <row r="27" spans="4:11">
      <c r="E27" s="10" t="s">
        <v>72</v>
      </c>
      <c r="F27" t="s">
        <v>45</v>
      </c>
    </row>
    <row r="28" spans="4:11">
      <c r="E28" s="10"/>
      <c r="F28" s="25" t="s">
        <v>76</v>
      </c>
    </row>
    <row r="29" spans="4:11">
      <c r="F29" s="25" t="s">
        <v>77</v>
      </c>
    </row>
    <row r="30" spans="4:11">
      <c r="H30" s="10" t="s">
        <v>50</v>
      </c>
    </row>
    <row r="31" spans="4:11">
      <c r="H31" s="10" t="s">
        <v>51</v>
      </c>
    </row>
    <row r="32" spans="4:11">
      <c r="H32" s="10" t="s">
        <v>52</v>
      </c>
    </row>
    <row r="33" spans="8:11">
      <c r="H33" s="10" t="s">
        <v>53</v>
      </c>
    </row>
    <row r="34" spans="8:11">
      <c r="H34" s="10" t="s">
        <v>54</v>
      </c>
    </row>
    <row r="35" spans="8:11">
      <c r="H35" s="10" t="s">
        <v>55</v>
      </c>
    </row>
    <row r="36" spans="8:11">
      <c r="H36" s="10" t="s">
        <v>78</v>
      </c>
    </row>
    <row r="37" spans="8:11">
      <c r="H37" s="10" t="s">
        <v>79</v>
      </c>
    </row>
    <row r="38" spans="8:11">
      <c r="H38" s="10" t="s">
        <v>38</v>
      </c>
    </row>
    <row r="39" spans="8:11">
      <c r="H39" s="10" t="s">
        <v>56</v>
      </c>
    </row>
    <row r="40" spans="8:11">
      <c r="H40" s="10" t="s">
        <v>57</v>
      </c>
    </row>
    <row r="41" spans="8:11">
      <c r="J41" t="s">
        <v>67</v>
      </c>
    </row>
    <row r="42" spans="8:11">
      <c r="J42" t="s">
        <v>68</v>
      </c>
    </row>
    <row r="43" spans="8:11">
      <c r="J43" t="s">
        <v>69</v>
      </c>
    </row>
    <row r="44" spans="8:11">
      <c r="K44" s="10" t="s">
        <v>40</v>
      </c>
    </row>
    <row r="45" spans="8:11">
      <c r="K45" s="10" t="s">
        <v>41</v>
      </c>
    </row>
    <row r="46" spans="8:11">
      <c r="K46" s="10" t="s">
        <v>42</v>
      </c>
    </row>
    <row r="47" spans="8:11">
      <c r="K47" s="10" t="s">
        <v>43</v>
      </c>
    </row>
    <row r="48" spans="8:11">
      <c r="K48" s="10" t="s">
        <v>70</v>
      </c>
    </row>
    <row r="49" spans="11:11">
      <c r="K49" s="10" t="s">
        <v>71</v>
      </c>
    </row>
    <row r="50" spans="11:11">
      <c r="K50" s="10" t="s">
        <v>72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 Заказа - Tаблица 1</vt:lpstr>
      <vt:lpstr>Производство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Едди Морра</cp:lastModifiedBy>
  <cp:lastPrinted>2022-09-01T17:02:04Z</cp:lastPrinted>
  <dcterms:created xsi:type="dcterms:W3CDTF">2022-09-01T21:18:54Z</dcterms:created>
  <dcterms:modified xsi:type="dcterms:W3CDTF">2022-12-13T22:00:31Z</dcterms:modified>
</cp:coreProperties>
</file>